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445" activeTab="2"/>
  </bookViews>
  <sheets>
    <sheet name="Drogestof berekening" sheetId="1" r:id="rId1"/>
    <sheet name="Bijlage 1a" sheetId="2" r:id="rId2"/>
    <sheet name="Bijlage 1b" sheetId="3" r:id="rId3"/>
  </sheets>
  <definedNames>
    <definedName name="_Toc142815137" localSheetId="1">'Bijlage 1a'!$M$2</definedName>
    <definedName name="_xlnm.Print_Area" localSheetId="0">'Drogestof berekening'!$B$1:$H$59</definedName>
  </definedNames>
  <calcPr calcId="162913"/>
</workbook>
</file>

<file path=xl/calcChain.xml><?xml version="1.0" encoding="utf-8"?>
<calcChain xmlns="http://schemas.openxmlformats.org/spreadsheetml/2006/main">
  <c r="E31" i="1" l="1"/>
  <c r="G42" i="1"/>
  <c r="G41" i="1"/>
  <c r="G40" i="1"/>
  <c r="G39" i="1"/>
  <c r="G38" i="1"/>
  <c r="G37" i="1"/>
  <c r="G31" i="1"/>
  <c r="E32" i="1"/>
  <c r="E37" i="1" s="1"/>
  <c r="F55" i="1"/>
  <c r="E36" i="1"/>
  <c r="G36" i="1" s="1"/>
  <c r="E40" i="1"/>
  <c r="G44" i="1" l="1"/>
  <c r="E17" i="1"/>
  <c r="G32" i="1"/>
  <c r="E39" i="1"/>
  <c r="E33" i="1"/>
  <c r="G33" i="1" s="1"/>
  <c r="E35" i="1"/>
  <c r="G35" i="1" s="1"/>
  <c r="E41" i="1"/>
  <c r="E44" i="1"/>
  <c r="E42" i="1"/>
  <c r="E38" i="1"/>
  <c r="E34" i="1"/>
  <c r="G34" i="1" s="1"/>
  <c r="E47" i="1" l="1"/>
  <c r="E49" i="1" s="1"/>
  <c r="G47" i="1"/>
  <c r="G49" i="1"/>
  <c r="G51" i="1" l="1"/>
  <c r="G53" i="1" s="1"/>
  <c r="D55" i="1" s="1"/>
  <c r="F56" i="1" l="1"/>
  <c r="E18" i="1"/>
  <c r="D56" i="1"/>
  <c r="E19" i="1" s="1"/>
</calcChain>
</file>

<file path=xl/sharedStrings.xml><?xml version="1.0" encoding="utf-8"?>
<sst xmlns="http://schemas.openxmlformats.org/spreadsheetml/2006/main" count="53" uniqueCount="44">
  <si>
    <t>in grammen</t>
  </si>
  <si>
    <t>Bloem</t>
  </si>
  <si>
    <t>Zout</t>
  </si>
  <si>
    <t>Gist</t>
  </si>
  <si>
    <t>Water</t>
  </si>
  <si>
    <t>Suiker</t>
  </si>
  <si>
    <t>Vet</t>
  </si>
  <si>
    <t>-</t>
  </si>
  <si>
    <t>Totaal gewicht in grammen:</t>
  </si>
  <si>
    <t>-1% gistings</t>
  </si>
  <si>
    <t>verlies</t>
  </si>
  <si>
    <t>stukken</t>
  </si>
  <si>
    <t>gram</t>
  </si>
  <si>
    <t>Vloeibare gist</t>
  </si>
  <si>
    <t>Vloeibaar bvm</t>
  </si>
  <si>
    <t>Hardbroodpoeder</t>
  </si>
  <si>
    <t>Gewichten</t>
  </si>
  <si>
    <t>Deeg</t>
  </si>
  <si>
    <t>Drogestof</t>
  </si>
  <si>
    <t>Aantal stuks</t>
  </si>
  <si>
    <t>Afweeggewicht</t>
  </si>
  <si>
    <t>Eindtotaal</t>
  </si>
  <si>
    <t>Broodverbeterpoeder</t>
  </si>
  <si>
    <t>Melkpoeder</t>
  </si>
  <si>
    <t>Drogestofgehalte van de decoratie in %:</t>
  </si>
  <si>
    <t>Aangehouden drogestof norm:</t>
  </si>
  <si>
    <t>Meel</t>
  </si>
  <si>
    <t>Terug naar berekening</t>
  </si>
  <si>
    <t>Drogestofberekening</t>
  </si>
  <si>
    <t>in %</t>
  </si>
  <si>
    <t>Meel/bloem in grammen, de rest in procenten:</t>
  </si>
  <si>
    <t>Recept</t>
  </si>
  <si>
    <t>Product</t>
  </si>
  <si>
    <t xml:space="preserve">- 2% verwerkingsverlies </t>
  </si>
  <si>
    <t xml:space="preserve">    </t>
  </si>
  <si>
    <t>De uitkomsten van de berekeningen zijn bij benadering.</t>
  </si>
  <si>
    <t xml:space="preserve"> Uitslagbenadering:</t>
  </si>
  <si>
    <t>Het % drogestof van de ingrediënten vanaf suiker vermelden in kolom 'drogestof in %'</t>
  </si>
  <si>
    <r>
      <t xml:space="preserve">Klik hier voor drogestofschema </t>
    </r>
    <r>
      <rPr>
        <b/>
        <u/>
        <sz val="8"/>
        <color indexed="12"/>
        <rFont val="Verdana"/>
        <family val="2"/>
      </rPr>
      <t>zonder</t>
    </r>
    <r>
      <rPr>
        <u/>
        <sz val="8"/>
        <color indexed="12"/>
        <rFont val="Verdana"/>
        <family val="2"/>
      </rPr>
      <t xml:space="preserve"> bijzondere kenmerkende bestanddelen.</t>
    </r>
  </si>
  <si>
    <r>
      <t xml:space="preserve">Klik hier voor drogestofschema </t>
    </r>
    <r>
      <rPr>
        <b/>
        <u/>
        <sz val="8"/>
        <color indexed="12"/>
        <rFont val="Verdana"/>
        <family val="2"/>
      </rPr>
      <t>met</t>
    </r>
    <r>
      <rPr>
        <u/>
        <sz val="8"/>
        <color indexed="12"/>
        <rFont val="Verdana"/>
        <family val="2"/>
      </rPr>
      <t xml:space="preserve"> bijzondere kenmerkende bestanddelen</t>
    </r>
  </si>
  <si>
    <t>Meel en Bloem
 samen 100%</t>
  </si>
  <si>
    <t xml:space="preserve">Overige ingrediënten invullen in % t.o.v. meel en bloemgewicht
</t>
  </si>
  <si>
    <r>
      <t xml:space="preserve">U hoeft alleen de </t>
    </r>
    <r>
      <rPr>
        <b/>
        <u/>
        <sz val="8"/>
        <color indexed="59"/>
        <rFont val="Verdana"/>
        <family val="2"/>
      </rPr>
      <t>bruin-oranje</t>
    </r>
    <r>
      <rPr>
        <b/>
        <u/>
        <sz val="8"/>
        <color indexed="12"/>
        <rFont val="Verdana"/>
        <family val="2"/>
      </rPr>
      <t xml:space="preserve"> vlakken in te vullen.</t>
    </r>
  </si>
  <si>
    <t>Decoratie in grammen per brood: (na aftrek van verlies)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</si>
</sst>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MS Sans Serif"/>
    </font>
    <font>
      <sz val="6"/>
      <color indexed="56"/>
      <name val="Verdana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u/>
      <sz val="10"/>
      <color indexed="12"/>
      <name val="MS Sans Serif"/>
    </font>
    <font>
      <sz val="18"/>
      <color indexed="56"/>
      <name val="Verdana"/>
      <family val="2"/>
    </font>
    <font>
      <b/>
      <sz val="1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6"/>
      <name val="Verdana"/>
      <family val="2"/>
    </font>
    <font>
      <sz val="8"/>
      <name val="MS Sans Serif"/>
    </font>
    <font>
      <sz val="8"/>
      <color indexed="48"/>
      <name val="Verdana"/>
      <family val="2"/>
    </font>
    <font>
      <sz val="10"/>
      <name val="Verdana"/>
      <family val="2"/>
    </font>
    <font>
      <u/>
      <sz val="8"/>
      <name val="Verdana"/>
      <family val="2"/>
    </font>
    <font>
      <b/>
      <u/>
      <sz val="8"/>
      <color indexed="12"/>
      <name val="Verdana"/>
      <family val="2"/>
    </font>
    <font>
      <u/>
      <sz val="8"/>
      <color indexed="12"/>
      <name val="Verdana"/>
      <family val="2"/>
    </font>
    <font>
      <sz val="8"/>
      <color indexed="12"/>
      <name val="Verdana"/>
      <family val="2"/>
    </font>
    <font>
      <b/>
      <u/>
      <sz val="8"/>
      <color indexed="5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2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2" xfId="0" applyFont="1" applyFill="1" applyBorder="1" applyAlignment="1"/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0" fontId="2" fillId="0" borderId="2" xfId="0" quotePrefix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3" xfId="0" applyFont="1" applyFill="1" applyBorder="1" applyAlignment="1"/>
    <xf numFmtId="0" fontId="3" fillId="0" borderId="4" xfId="0" quotePrefix="1" applyFont="1" applyFill="1" applyBorder="1" applyAlignment="1">
      <alignment horizontal="left"/>
    </xf>
    <xf numFmtId="0" fontId="3" fillId="0" borderId="4" xfId="0" applyFont="1" applyFill="1" applyBorder="1"/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1" fontId="2" fillId="0" borderId="0" xfId="0" applyNumberFormat="1" applyFont="1" applyBorder="1"/>
    <xf numFmtId="0" fontId="2" fillId="0" borderId="5" xfId="0" applyFont="1" applyBorder="1"/>
    <xf numFmtId="0" fontId="2" fillId="0" borderId="0" xfId="0" quotePrefix="1" applyFont="1" applyBorder="1" applyAlignment="1">
      <alignment horizontal="fill"/>
    </xf>
    <xf numFmtId="0" fontId="2" fillId="0" borderId="0" xfId="0" quotePrefix="1" applyFont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4" xfId="0" quotePrefix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2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8" fillId="0" borderId="2" xfId="0" quotePrefix="1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9" fillId="0" borderId="4" xfId="0" applyFont="1" applyBorder="1"/>
    <xf numFmtId="0" fontId="9" fillId="0" borderId="3" xfId="0" quotePrefix="1" applyFont="1" applyBorder="1" applyAlignment="1">
      <alignment horizontal="left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Protection="1">
      <protection locked="0"/>
    </xf>
    <xf numFmtId="0" fontId="9" fillId="0" borderId="0" xfId="0" applyFont="1" applyBorder="1"/>
    <xf numFmtId="0" fontId="9" fillId="0" borderId="0" xfId="0" quotePrefix="1" applyFont="1" applyBorder="1" applyAlignment="1">
      <alignment horizontal="right"/>
    </xf>
    <xf numFmtId="3" fontId="9" fillId="0" borderId="2" xfId="0" applyNumberFormat="1" applyFont="1" applyBorder="1"/>
    <xf numFmtId="3" fontId="9" fillId="0" borderId="2" xfId="0" quotePrefix="1" applyNumberFormat="1" applyFont="1" applyBorder="1" applyAlignment="1">
      <alignment horizontal="fill"/>
    </xf>
    <xf numFmtId="3" fontId="9" fillId="0" borderId="2" xfId="0" applyNumberFormat="1" applyFont="1" applyBorder="1" applyProtection="1"/>
    <xf numFmtId="3" fontId="8" fillId="0" borderId="6" xfId="0" applyNumberFormat="1" applyFont="1" applyBorder="1"/>
    <xf numFmtId="0" fontId="9" fillId="0" borderId="0" xfId="0" applyFont="1"/>
    <xf numFmtId="0" fontId="9" fillId="0" borderId="2" xfId="0" quotePrefix="1" applyFont="1" applyBorder="1" applyAlignment="1">
      <alignment horizontal="right"/>
    </xf>
    <xf numFmtId="0" fontId="9" fillId="0" borderId="0" xfId="0" quotePrefix="1" applyFont="1" applyBorder="1" applyAlignment="1">
      <alignment horizontal="left"/>
    </xf>
    <xf numFmtId="164" fontId="9" fillId="0" borderId="0" xfId="0" applyNumberFormat="1" applyFont="1" applyBorder="1" applyProtection="1"/>
    <xf numFmtId="1" fontId="9" fillId="0" borderId="0" xfId="0" applyNumberFormat="1" applyFont="1" applyBorder="1" applyProtection="1"/>
    <xf numFmtId="0" fontId="10" fillId="0" borderId="0" xfId="0" applyFont="1" applyBorder="1" applyAlignment="1">
      <alignment horizontal="left" vertical="center"/>
    </xf>
    <xf numFmtId="0" fontId="9" fillId="2" borderId="7" xfId="0" applyFont="1" applyFill="1" applyBorder="1" applyAlignment="1" applyProtection="1">
      <alignment horizontal="center"/>
      <protection locked="0"/>
    </xf>
    <xf numFmtId="3" fontId="12" fillId="2" borderId="8" xfId="0" applyNumberFormat="1" applyFont="1" applyFill="1" applyBorder="1" applyProtection="1">
      <protection locked="0"/>
    </xf>
    <xf numFmtId="3" fontId="12" fillId="2" borderId="6" xfId="0" applyNumberFormat="1" applyFont="1" applyFill="1" applyBorder="1" applyProtection="1">
      <protection locked="0"/>
    </xf>
    <xf numFmtId="0" fontId="12" fillId="2" borderId="9" xfId="0" applyFont="1" applyFill="1" applyBorder="1" applyProtection="1">
      <protection locked="0"/>
    </xf>
    <xf numFmtId="0" fontId="12" fillId="2" borderId="6" xfId="0" applyFont="1" applyFill="1" applyBorder="1" applyProtection="1">
      <protection locked="0"/>
    </xf>
    <xf numFmtId="0" fontId="9" fillId="2" borderId="8" xfId="0" applyFont="1" applyFill="1" applyBorder="1" applyProtection="1">
      <protection locked="0"/>
    </xf>
    <xf numFmtId="0" fontId="9" fillId="2" borderId="9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8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4" xfId="0" quotePrefix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quotePrefix="1" applyFont="1" applyBorder="1" applyAlignment="1">
      <alignment horizontal="right" vertical="center"/>
    </xf>
    <xf numFmtId="3" fontId="9" fillId="0" borderId="9" xfId="0" applyNumberFormat="1" applyFont="1" applyBorder="1"/>
    <xf numFmtId="0" fontId="9" fillId="0" borderId="9" xfId="0" applyFont="1" applyBorder="1"/>
    <xf numFmtId="3" fontId="9" fillId="0" borderId="9" xfId="0" quotePrefix="1" applyNumberFormat="1" applyFont="1" applyBorder="1" applyAlignment="1">
      <alignment horizontal="fill"/>
    </xf>
    <xf numFmtId="3" fontId="9" fillId="0" borderId="9" xfId="0" applyNumberFormat="1" applyFont="1" applyBorder="1" applyProtection="1"/>
    <xf numFmtId="164" fontId="2" fillId="0" borderId="2" xfId="0" applyNumberFormat="1" applyFont="1" applyBorder="1"/>
    <xf numFmtId="0" fontId="14" fillId="0" borderId="0" xfId="1" quotePrefix="1" applyFont="1" applyAlignment="1" applyProtection="1">
      <alignment horizontal="left"/>
    </xf>
    <xf numFmtId="0" fontId="14" fillId="2" borderId="7" xfId="1" applyFont="1" applyFill="1" applyBorder="1" applyAlignment="1" applyProtection="1">
      <alignment horizontal="center"/>
    </xf>
    <xf numFmtId="0" fontId="8" fillId="0" borderId="10" xfId="0" quotePrefix="1" applyFont="1" applyFill="1" applyBorder="1" applyAlignment="1">
      <alignment horizontal="left"/>
    </xf>
    <xf numFmtId="0" fontId="9" fillId="0" borderId="6" xfId="0" applyFont="1" applyBorder="1"/>
    <xf numFmtId="0" fontId="9" fillId="0" borderId="3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17" fillId="0" borderId="8" xfId="0" applyFont="1" applyFill="1" applyBorder="1" applyProtection="1">
      <protection locked="0"/>
    </xf>
    <xf numFmtId="0" fontId="17" fillId="0" borderId="9" xfId="0" quotePrefix="1" applyFont="1" applyFill="1" applyBorder="1" applyAlignment="1" applyProtection="1">
      <alignment horizontal="left"/>
      <protection locked="0"/>
    </xf>
    <xf numFmtId="0" fontId="17" fillId="0" borderId="9" xfId="0" applyFont="1" applyFill="1" applyBorder="1" applyProtection="1">
      <protection locked="0"/>
    </xf>
    <xf numFmtId="0" fontId="17" fillId="0" borderId="6" xfId="0" quotePrefix="1" applyFont="1" applyFill="1" applyBorder="1" applyAlignment="1" applyProtection="1">
      <alignment horizontal="left"/>
      <protection locked="0"/>
    </xf>
    <xf numFmtId="0" fontId="15" fillId="0" borderId="2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3" fillId="2" borderId="13" xfId="0" quotePrefix="1" applyFont="1" applyFill="1" applyBorder="1" applyAlignment="1" applyProtection="1">
      <alignment horizontal="left"/>
      <protection locked="0"/>
    </xf>
    <xf numFmtId="0" fontId="13" fillId="2" borderId="14" xfId="0" quotePrefix="1" applyFont="1" applyFill="1" applyBorder="1" applyAlignment="1" applyProtection="1">
      <alignment horizontal="left"/>
      <protection locked="0"/>
    </xf>
    <xf numFmtId="0" fontId="13" fillId="2" borderId="15" xfId="0" quotePrefix="1" applyFont="1" applyFill="1" applyBorder="1" applyAlignment="1" applyProtection="1">
      <alignment horizontal="left"/>
      <protection locked="0"/>
    </xf>
    <xf numFmtId="0" fontId="9" fillId="0" borderId="8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13" xfId="1" quotePrefix="1" applyFont="1" applyFill="1" applyBorder="1" applyAlignment="1" applyProtection="1">
      <alignment horizontal="left"/>
    </xf>
    <xf numFmtId="0" fontId="16" fillId="0" borderId="14" xfId="1" quotePrefix="1" applyFont="1" applyFill="1" applyBorder="1" applyAlignment="1" applyProtection="1">
      <alignment horizontal="left"/>
    </xf>
    <xf numFmtId="0" fontId="16" fillId="0" borderId="15" xfId="1" quotePrefix="1" applyFont="1" applyFill="1" applyBorder="1" applyAlignment="1" applyProtection="1">
      <alignment horizontal="left"/>
    </xf>
    <xf numFmtId="0" fontId="11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6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FF9933"/>
      <rgbColor rgb="00FFCC00"/>
      <rgbColor rgb="00FFCC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46</xdr:row>
      <xdr:rowOff>76200</xdr:rowOff>
    </xdr:from>
    <xdr:to>
      <xdr:col>5</xdr:col>
      <xdr:colOff>285750</xdr:colOff>
      <xdr:row>46</xdr:row>
      <xdr:rowOff>76200</xdr:rowOff>
    </xdr:to>
    <xdr:sp macro="" textlink="">
      <xdr:nvSpPr>
        <xdr:cNvPr id="1069" name="Line 2"/>
        <xdr:cNvSpPr>
          <a:spLocks noChangeShapeType="1"/>
        </xdr:cNvSpPr>
      </xdr:nvSpPr>
      <xdr:spPr bwMode="auto">
        <a:xfrm flipH="1">
          <a:off x="4371975" y="6648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704850</xdr:colOff>
      <xdr:row>50</xdr:row>
      <xdr:rowOff>76200</xdr:rowOff>
    </xdr:from>
    <xdr:to>
      <xdr:col>5</xdr:col>
      <xdr:colOff>942975</xdr:colOff>
      <xdr:row>50</xdr:row>
      <xdr:rowOff>76200</xdr:rowOff>
    </xdr:to>
    <xdr:sp macro="" textlink="">
      <xdr:nvSpPr>
        <xdr:cNvPr id="1070" name="Line 3"/>
        <xdr:cNvSpPr>
          <a:spLocks noChangeShapeType="1"/>
        </xdr:cNvSpPr>
      </xdr:nvSpPr>
      <xdr:spPr bwMode="auto">
        <a:xfrm flipV="1">
          <a:off x="5057775" y="71818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46</xdr:row>
      <xdr:rowOff>76200</xdr:rowOff>
    </xdr:from>
    <xdr:to>
      <xdr:col>5</xdr:col>
      <xdr:colOff>962025</xdr:colOff>
      <xdr:row>46</xdr:row>
      <xdr:rowOff>76200</xdr:rowOff>
    </xdr:to>
    <xdr:sp macro="" textlink="">
      <xdr:nvSpPr>
        <xdr:cNvPr id="1071" name="Line 4"/>
        <xdr:cNvSpPr>
          <a:spLocks noChangeShapeType="1"/>
        </xdr:cNvSpPr>
      </xdr:nvSpPr>
      <xdr:spPr bwMode="auto">
        <a:xfrm flipV="1">
          <a:off x="5076825" y="66484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43</xdr:row>
      <xdr:rowOff>76200</xdr:rowOff>
    </xdr:from>
    <xdr:to>
      <xdr:col>4</xdr:col>
      <xdr:colOff>295275</xdr:colOff>
      <xdr:row>43</xdr:row>
      <xdr:rowOff>76200</xdr:rowOff>
    </xdr:to>
    <xdr:sp macro="" textlink="">
      <xdr:nvSpPr>
        <xdr:cNvPr id="1072" name="Line 5"/>
        <xdr:cNvSpPr>
          <a:spLocks noChangeShapeType="1"/>
        </xdr:cNvSpPr>
      </xdr:nvSpPr>
      <xdr:spPr bwMode="auto">
        <a:xfrm flipV="1">
          <a:off x="3609975" y="62484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43</xdr:row>
      <xdr:rowOff>85725</xdr:rowOff>
    </xdr:from>
    <xdr:to>
      <xdr:col>6</xdr:col>
      <xdr:colOff>266700</xdr:colOff>
      <xdr:row>43</xdr:row>
      <xdr:rowOff>85725</xdr:rowOff>
    </xdr:to>
    <xdr:sp macro="" textlink="">
      <xdr:nvSpPr>
        <xdr:cNvPr id="1073" name="Line 6"/>
        <xdr:cNvSpPr>
          <a:spLocks noChangeShapeType="1"/>
        </xdr:cNvSpPr>
      </xdr:nvSpPr>
      <xdr:spPr bwMode="auto">
        <a:xfrm flipV="1">
          <a:off x="5372100" y="62579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990600</xdr:colOff>
      <xdr:row>41</xdr:row>
      <xdr:rowOff>47625</xdr:rowOff>
    </xdr:from>
    <xdr:to>
      <xdr:col>3</xdr:col>
      <xdr:colOff>1228725</xdr:colOff>
      <xdr:row>41</xdr:row>
      <xdr:rowOff>47625</xdr:rowOff>
    </xdr:to>
    <xdr:sp macro="" textlink="">
      <xdr:nvSpPr>
        <xdr:cNvPr id="1075" name="Line 31"/>
        <xdr:cNvSpPr>
          <a:spLocks noChangeShapeType="1"/>
        </xdr:cNvSpPr>
      </xdr:nvSpPr>
      <xdr:spPr bwMode="auto">
        <a:xfrm flipV="1">
          <a:off x="3248025" y="59531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35</xdr:row>
      <xdr:rowOff>57150</xdr:rowOff>
    </xdr:from>
    <xdr:to>
      <xdr:col>3</xdr:col>
      <xdr:colOff>295275</xdr:colOff>
      <xdr:row>35</xdr:row>
      <xdr:rowOff>57150</xdr:rowOff>
    </xdr:to>
    <xdr:sp macro="" textlink="">
      <xdr:nvSpPr>
        <xdr:cNvPr id="1076" name="Line 32"/>
        <xdr:cNvSpPr>
          <a:spLocks noChangeShapeType="1"/>
        </xdr:cNvSpPr>
      </xdr:nvSpPr>
      <xdr:spPr bwMode="auto">
        <a:xfrm flipH="1">
          <a:off x="2314575" y="51625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371476</xdr:colOff>
      <xdr:row>1</xdr:row>
      <xdr:rowOff>9525</xdr:rowOff>
    </xdr:from>
    <xdr:to>
      <xdr:col>8</xdr:col>
      <xdr:colOff>28575</xdr:colOff>
      <xdr:row>8</xdr:row>
      <xdr:rowOff>35832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1" y="142875"/>
          <a:ext cx="1752599" cy="959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19050</xdr:rowOff>
        </xdr:from>
        <xdr:to>
          <xdr:col>9</xdr:col>
          <xdr:colOff>600075</xdr:colOff>
          <xdr:row>46</xdr:row>
          <xdr:rowOff>66675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28575</xdr:rowOff>
        </xdr:from>
        <xdr:to>
          <xdr:col>9</xdr:col>
          <xdr:colOff>685800</xdr:colOff>
          <xdr:row>46</xdr:row>
          <xdr:rowOff>142875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topLeftCell="A10" zoomScaleNormal="100" zoomScaleSheetLayoutView="100" workbookViewId="0">
      <selection activeCell="B20" sqref="B20:H20"/>
    </sheetView>
  </sheetViews>
  <sheetFormatPr defaultColWidth="0" defaultRowHeight="10.5" zeroHeight="1" x14ac:dyDescent="0.15"/>
  <cols>
    <col min="1" max="1" width="2.7109375" style="3" customWidth="1"/>
    <col min="2" max="2" width="18.7109375" style="3" customWidth="1"/>
    <col min="3" max="3" width="12.42578125" style="3" customWidth="1"/>
    <col min="4" max="4" width="19.42578125" style="3" customWidth="1"/>
    <col min="5" max="5" width="12" style="3" customWidth="1"/>
    <col min="6" max="6" width="14.85546875" style="3" customWidth="1"/>
    <col min="7" max="7" width="12" style="3" customWidth="1"/>
    <col min="8" max="8" width="4.5703125" style="3" customWidth="1"/>
    <col min="9" max="9" width="2.7109375" style="3" customWidth="1"/>
    <col min="10" max="10" width="10.28515625" style="3" hidden="1" customWidth="1"/>
    <col min="11" max="254" width="9.140625" style="3" hidden="1" customWidth="1"/>
    <col min="255" max="16384" width="10.28515625" style="3" hidden="1"/>
  </cols>
  <sheetData>
    <row r="1" spans="1:9" x14ac:dyDescent="0.15">
      <c r="A1" s="81"/>
    </row>
    <row r="2" spans="1:9" x14ac:dyDescent="0.15"/>
    <row r="3" spans="1:9" x14ac:dyDescent="0.15"/>
    <row r="4" spans="1:9" x14ac:dyDescent="0.15"/>
    <row r="5" spans="1:9" x14ac:dyDescent="0.15"/>
    <row r="6" spans="1:9" x14ac:dyDescent="0.15"/>
    <row r="7" spans="1:9" x14ac:dyDescent="0.15"/>
    <row r="8" spans="1:9" x14ac:dyDescent="0.15"/>
    <row r="9" spans="1:9" x14ac:dyDescent="0.15"/>
    <row r="10" spans="1:9" ht="22.5" x14ac:dyDescent="0.3">
      <c r="B10" s="24" t="s">
        <v>28</v>
      </c>
      <c r="C10" s="25"/>
      <c r="D10" s="25"/>
    </row>
    <row r="11" spans="1:9" ht="22.5" x14ac:dyDescent="0.3">
      <c r="B11" s="23"/>
      <c r="C11" s="23"/>
      <c r="D11" s="23"/>
    </row>
    <row r="12" spans="1:9" x14ac:dyDescent="0.15"/>
    <row r="13" spans="1:9" x14ac:dyDescent="0.15"/>
    <row r="14" spans="1:9" x14ac:dyDescent="0.15"/>
    <row r="15" spans="1:9" s="20" customFormat="1" ht="14.25" customHeight="1" x14ac:dyDescent="0.2">
      <c r="B15" s="21"/>
      <c r="C15" s="22"/>
      <c r="D15" s="22"/>
      <c r="E15" s="21"/>
      <c r="F15" s="22"/>
      <c r="G15" s="22"/>
      <c r="H15" s="22"/>
    </row>
    <row r="16" spans="1:9" s="1" customFormat="1" x14ac:dyDescent="0.15">
      <c r="A16" s="3"/>
      <c r="B16" s="56"/>
      <c r="C16" s="57"/>
      <c r="D16" s="58"/>
      <c r="E16" s="83" t="s">
        <v>36</v>
      </c>
      <c r="F16" s="64"/>
      <c r="G16" s="64"/>
      <c r="H16" s="65"/>
      <c r="I16" s="14"/>
    </row>
    <row r="17" spans="1:10" s="1" customFormat="1" x14ac:dyDescent="0.15">
      <c r="A17" s="3"/>
      <c r="B17" s="94" t="s">
        <v>42</v>
      </c>
      <c r="C17" s="95"/>
      <c r="D17" s="96"/>
      <c r="E17" s="59" t="str">
        <f>" Aantal deegstukken uit  "&amp;(E31+E32)/1000&amp;" kg meel"</f>
        <v xml:space="preserve"> Aantal deegstukken uit  0 kg meel</v>
      </c>
      <c r="F17" s="66"/>
      <c r="G17" s="67"/>
      <c r="H17" s="68"/>
      <c r="I17" s="14"/>
    </row>
    <row r="18" spans="1:10" s="1" customFormat="1" x14ac:dyDescent="0.15">
      <c r="A18" s="3"/>
      <c r="B18" s="60"/>
      <c r="C18" s="27"/>
      <c r="D18" s="61"/>
      <c r="E18" s="26" t="str">
        <f>IF(ISERROR(" en een drogestofnorm van "&amp;E23&amp;" gram = "&amp;ROUND($D$55,1)&amp;" stuks"),""," en een drogestofnorm van "&amp;E23&amp;" gram = "&amp;ROUND($D$55,1)&amp;" stuks")</f>
        <v xml:space="preserve"> en een drogestofnorm van 485 gram = 0 stuks</v>
      </c>
      <c r="F18" s="69"/>
      <c r="G18" s="67"/>
      <c r="H18" s="68"/>
      <c r="I18" s="14"/>
    </row>
    <row r="19" spans="1:10" s="1" customFormat="1" x14ac:dyDescent="0.15">
      <c r="A19" s="3"/>
      <c r="B19" s="73"/>
      <c r="C19" s="62"/>
      <c r="D19" s="63"/>
      <c r="E19" s="70" t="str">
        <f>IF(ISERROR(" bijbehorend afweeggewicht = "&amp;ROUND($D$56,0)&amp;" gram"),""," bijbehorend afweeggewicht = "&amp;ROUND($D$56,0)&amp;" gram")</f>
        <v xml:space="preserve"> bijbehorend afweeggewicht = 0 gram</v>
      </c>
      <c r="F19" s="71"/>
      <c r="G19" s="71"/>
      <c r="H19" s="72"/>
      <c r="I19" s="14"/>
    </row>
    <row r="20" spans="1:10" s="1" customFormat="1" ht="12.75" customHeight="1" x14ac:dyDescent="0.15">
      <c r="A20" s="3"/>
      <c r="B20" s="105" t="s">
        <v>38</v>
      </c>
      <c r="C20" s="106"/>
      <c r="D20" s="106"/>
      <c r="E20" s="106"/>
      <c r="F20" s="106"/>
      <c r="G20" s="106"/>
      <c r="H20" s="107"/>
      <c r="I20" s="14"/>
    </row>
    <row r="21" spans="1:10" s="1" customFormat="1" ht="12.75" customHeight="1" x14ac:dyDescent="0.15">
      <c r="A21" s="3"/>
      <c r="B21" s="105" t="s">
        <v>39</v>
      </c>
      <c r="C21" s="106"/>
      <c r="D21" s="106"/>
      <c r="E21" s="106"/>
      <c r="F21" s="106"/>
      <c r="G21" s="106"/>
      <c r="H21" s="107"/>
      <c r="I21" s="14"/>
      <c r="J21" s="1">
        <v>0</v>
      </c>
    </row>
    <row r="22" spans="1:10" s="1" customFormat="1" x14ac:dyDescent="0.15">
      <c r="A22" s="3"/>
      <c r="B22" s="5"/>
      <c r="C22" s="6"/>
      <c r="D22" s="7"/>
      <c r="H22" s="4"/>
      <c r="I22" s="14"/>
      <c r="J22" s="1">
        <v>10</v>
      </c>
    </row>
    <row r="23" spans="1:10" s="1" customFormat="1" x14ac:dyDescent="0.15">
      <c r="A23" s="3"/>
      <c r="B23" s="26" t="s">
        <v>25</v>
      </c>
      <c r="C23" s="27"/>
      <c r="D23" s="28"/>
      <c r="E23" s="48">
        <v>485</v>
      </c>
      <c r="F23" s="2"/>
      <c r="H23" s="4"/>
      <c r="I23" s="14"/>
      <c r="J23" s="1">
        <v>30</v>
      </c>
    </row>
    <row r="24" spans="1:10" s="1" customFormat="1" x14ac:dyDescent="0.15">
      <c r="A24" s="3"/>
      <c r="B24" s="26" t="s">
        <v>43</v>
      </c>
      <c r="C24" s="27"/>
      <c r="D24" s="28"/>
      <c r="E24" s="48"/>
      <c r="H24" s="4"/>
      <c r="I24" s="14"/>
      <c r="J24" s="1">
        <v>60</v>
      </c>
    </row>
    <row r="25" spans="1:10" s="1" customFormat="1" x14ac:dyDescent="0.15">
      <c r="A25" s="3"/>
      <c r="B25" s="26" t="s">
        <v>24</v>
      </c>
      <c r="C25" s="27"/>
      <c r="D25" s="28"/>
      <c r="E25" s="48"/>
      <c r="H25" s="4"/>
      <c r="I25" s="14"/>
      <c r="J25" s="1">
        <v>120</v>
      </c>
    </row>
    <row r="26" spans="1:10" s="1" customFormat="1" x14ac:dyDescent="0.15">
      <c r="A26" s="3"/>
      <c r="B26" s="8"/>
      <c r="C26" s="6"/>
      <c r="D26" s="7"/>
      <c r="E26" s="9"/>
      <c r="H26" s="4"/>
      <c r="I26" s="14"/>
      <c r="J26" s="1">
        <v>240</v>
      </c>
    </row>
    <row r="27" spans="1:10" s="1" customFormat="1" ht="12.75" x14ac:dyDescent="0.2">
      <c r="A27" s="3"/>
      <c r="B27" s="89" t="s">
        <v>32</v>
      </c>
      <c r="C27" s="97"/>
      <c r="D27" s="98"/>
      <c r="E27" s="98"/>
      <c r="F27" s="98"/>
      <c r="G27" s="99"/>
      <c r="H27" s="4"/>
      <c r="I27" s="14"/>
      <c r="J27" s="1">
        <v>480</v>
      </c>
    </row>
    <row r="28" spans="1:10" s="1" customFormat="1" x14ac:dyDescent="0.15">
      <c r="A28" s="3"/>
      <c r="B28" s="10"/>
      <c r="C28" s="11"/>
      <c r="D28" s="12"/>
      <c r="E28" s="13"/>
      <c r="F28" s="13"/>
      <c r="G28" s="13"/>
      <c r="H28" s="4"/>
      <c r="I28" s="14"/>
    </row>
    <row r="29" spans="1:10" s="1" customFormat="1" x14ac:dyDescent="0.15">
      <c r="A29" s="3"/>
      <c r="B29" s="29" t="s">
        <v>31</v>
      </c>
      <c r="E29" s="33" t="s">
        <v>16</v>
      </c>
      <c r="F29" s="33" t="s">
        <v>18</v>
      </c>
      <c r="G29" s="86" t="s">
        <v>18</v>
      </c>
      <c r="H29" s="4"/>
      <c r="I29" s="14"/>
    </row>
    <row r="30" spans="1:10" s="1" customFormat="1" x14ac:dyDescent="0.15">
      <c r="A30" s="3"/>
      <c r="B30" s="32" t="s">
        <v>30</v>
      </c>
      <c r="C30" s="31"/>
      <c r="D30" s="31"/>
      <c r="E30" s="88" t="s">
        <v>0</v>
      </c>
      <c r="F30" s="85" t="s">
        <v>29</v>
      </c>
      <c r="G30" s="87" t="s">
        <v>0</v>
      </c>
      <c r="H30" s="4"/>
      <c r="I30" s="14"/>
    </row>
    <row r="31" spans="1:10" s="1" customFormat="1" x14ac:dyDescent="0.15">
      <c r="A31" s="3"/>
      <c r="B31" s="34" t="s">
        <v>26</v>
      </c>
      <c r="C31" s="49"/>
      <c r="D31" s="100" t="s">
        <v>40</v>
      </c>
      <c r="E31" s="38">
        <f>C31</f>
        <v>0</v>
      </c>
      <c r="F31" s="35">
        <v>84</v>
      </c>
      <c r="G31" s="76">
        <f t="shared" ref="G31:G36" si="0">F31*E31/100</f>
        <v>0</v>
      </c>
      <c r="H31" s="4"/>
      <c r="I31" s="14"/>
    </row>
    <row r="32" spans="1:10" s="1" customFormat="1" x14ac:dyDescent="0.15">
      <c r="A32" s="3"/>
      <c r="B32" s="84" t="s">
        <v>1</v>
      </c>
      <c r="C32" s="50"/>
      <c r="D32" s="108"/>
      <c r="E32" s="38">
        <f>C32</f>
        <v>0</v>
      </c>
      <c r="F32" s="35">
        <v>84</v>
      </c>
      <c r="G32" s="76">
        <f t="shared" si="0"/>
        <v>0</v>
      </c>
      <c r="H32" s="4"/>
      <c r="I32" s="14"/>
    </row>
    <row r="33" spans="1:9" s="1" customFormat="1" x14ac:dyDescent="0.15">
      <c r="A33" s="3"/>
      <c r="B33" s="34" t="s">
        <v>2</v>
      </c>
      <c r="C33" s="51"/>
      <c r="D33" s="100" t="s">
        <v>41</v>
      </c>
      <c r="E33" s="38">
        <f t="shared" ref="E33:E42" si="1">C33*($E$31+$E$32)/100</f>
        <v>0</v>
      </c>
      <c r="F33" s="35">
        <v>95</v>
      </c>
      <c r="G33" s="76">
        <f t="shared" si="0"/>
        <v>0</v>
      </c>
      <c r="H33" s="4"/>
      <c r="I33" s="14"/>
    </row>
    <row r="34" spans="1:9" s="1" customFormat="1" x14ac:dyDescent="0.15">
      <c r="A34" s="3"/>
      <c r="B34" s="34" t="s">
        <v>3</v>
      </c>
      <c r="C34" s="51"/>
      <c r="D34" s="101"/>
      <c r="E34" s="38">
        <f t="shared" si="1"/>
        <v>0</v>
      </c>
      <c r="F34" s="35">
        <v>30</v>
      </c>
      <c r="G34" s="76">
        <f t="shared" si="0"/>
        <v>0</v>
      </c>
      <c r="H34" s="4"/>
      <c r="I34" s="14"/>
    </row>
    <row r="35" spans="1:9" s="1" customFormat="1" x14ac:dyDescent="0.15">
      <c r="A35" s="3"/>
      <c r="B35" s="34" t="s">
        <v>4</v>
      </c>
      <c r="C35" s="51"/>
      <c r="D35" s="101"/>
      <c r="E35" s="38">
        <f t="shared" si="1"/>
        <v>0</v>
      </c>
      <c r="F35" s="35">
        <v>0</v>
      </c>
      <c r="G35" s="76">
        <f t="shared" si="0"/>
        <v>0</v>
      </c>
      <c r="H35" s="4"/>
      <c r="I35" s="14"/>
    </row>
    <row r="36" spans="1:9" s="1" customFormat="1" x14ac:dyDescent="0.15">
      <c r="A36" s="3"/>
      <c r="B36" s="90" t="s">
        <v>5</v>
      </c>
      <c r="C36" s="51"/>
      <c r="D36" s="102"/>
      <c r="E36" s="38">
        <f t="shared" si="1"/>
        <v>0</v>
      </c>
      <c r="F36" s="53">
        <v>100</v>
      </c>
      <c r="G36" s="76">
        <f t="shared" si="0"/>
        <v>0</v>
      </c>
      <c r="H36" s="4"/>
      <c r="I36" s="14"/>
    </row>
    <row r="37" spans="1:9" s="1" customFormat="1" x14ac:dyDescent="0.15">
      <c r="A37" s="3"/>
      <c r="B37" s="91" t="s">
        <v>22</v>
      </c>
      <c r="C37" s="51"/>
      <c r="D37" s="100" t="s">
        <v>37</v>
      </c>
      <c r="E37" s="38">
        <f t="shared" si="1"/>
        <v>0</v>
      </c>
      <c r="F37" s="54"/>
      <c r="G37" s="77">
        <f t="shared" ref="G37:G42" si="2">IF(C37&gt;0,IF(F37&gt;0,F37*E37/100,"drogestof invoeren"),0)</f>
        <v>0</v>
      </c>
      <c r="H37" s="4"/>
      <c r="I37" s="14"/>
    </row>
    <row r="38" spans="1:9" s="1" customFormat="1" x14ac:dyDescent="0.15">
      <c r="A38" s="3"/>
      <c r="B38" s="91" t="s">
        <v>23</v>
      </c>
      <c r="C38" s="51"/>
      <c r="D38" s="103"/>
      <c r="E38" s="38">
        <f t="shared" si="1"/>
        <v>0</v>
      </c>
      <c r="F38" s="54"/>
      <c r="G38" s="77">
        <f t="shared" si="2"/>
        <v>0</v>
      </c>
      <c r="H38" s="4"/>
      <c r="I38" s="14"/>
    </row>
    <row r="39" spans="1:9" s="1" customFormat="1" x14ac:dyDescent="0.15">
      <c r="A39" s="3"/>
      <c r="B39" s="92" t="s">
        <v>6</v>
      </c>
      <c r="C39" s="51"/>
      <c r="D39" s="103"/>
      <c r="E39" s="38">
        <f t="shared" si="1"/>
        <v>0</v>
      </c>
      <c r="F39" s="54"/>
      <c r="G39" s="77">
        <f t="shared" si="2"/>
        <v>0</v>
      </c>
      <c r="H39" s="4"/>
      <c r="I39" s="14"/>
    </row>
    <row r="40" spans="1:9" s="1" customFormat="1" x14ac:dyDescent="0.15">
      <c r="A40" s="3"/>
      <c r="B40" s="92" t="s">
        <v>13</v>
      </c>
      <c r="C40" s="51"/>
      <c r="D40" s="103"/>
      <c r="E40" s="38">
        <f t="shared" si="1"/>
        <v>0</v>
      </c>
      <c r="F40" s="54"/>
      <c r="G40" s="77">
        <f t="shared" si="2"/>
        <v>0</v>
      </c>
      <c r="H40" s="4"/>
      <c r="I40" s="14"/>
    </row>
    <row r="41" spans="1:9" s="1" customFormat="1" x14ac:dyDescent="0.15">
      <c r="A41" s="3"/>
      <c r="B41" s="92" t="s">
        <v>14</v>
      </c>
      <c r="C41" s="51"/>
      <c r="D41" s="103"/>
      <c r="E41" s="38">
        <f t="shared" si="1"/>
        <v>0</v>
      </c>
      <c r="F41" s="54"/>
      <c r="G41" s="77">
        <f t="shared" si="2"/>
        <v>0</v>
      </c>
      <c r="H41" s="4"/>
      <c r="I41" s="14"/>
    </row>
    <row r="42" spans="1:9" s="1" customFormat="1" x14ac:dyDescent="0.15">
      <c r="A42" s="3"/>
      <c r="B42" s="93" t="s">
        <v>15</v>
      </c>
      <c r="C42" s="52"/>
      <c r="D42" s="104"/>
      <c r="E42" s="38">
        <f t="shared" si="1"/>
        <v>0</v>
      </c>
      <c r="F42" s="55"/>
      <c r="G42" s="77">
        <f t="shared" si="2"/>
        <v>0</v>
      </c>
      <c r="H42" s="4"/>
      <c r="I42" s="14"/>
    </row>
    <row r="43" spans="1:9" s="1" customFormat="1" x14ac:dyDescent="0.15">
      <c r="A43" s="3"/>
      <c r="B43" s="34"/>
      <c r="C43" s="36"/>
      <c r="E43" s="39" t="s">
        <v>7</v>
      </c>
      <c r="F43" s="34"/>
      <c r="G43" s="78" t="s">
        <v>7</v>
      </c>
      <c r="H43" s="4"/>
      <c r="I43" s="14"/>
    </row>
    <row r="44" spans="1:9" s="1" customFormat="1" x14ac:dyDescent="0.15">
      <c r="A44" s="3"/>
      <c r="B44" s="30" t="s">
        <v>8</v>
      </c>
      <c r="C44" s="37"/>
      <c r="D44" s="37" t="s">
        <v>17</v>
      </c>
      <c r="E44" s="40">
        <f>SUM(E31:E42)</f>
        <v>0</v>
      </c>
      <c r="F44" s="43" t="s">
        <v>18</v>
      </c>
      <c r="G44" s="79">
        <f>SUM(G31:G42)</f>
        <v>0</v>
      </c>
      <c r="H44" s="4"/>
      <c r="I44" s="14"/>
    </row>
    <row r="45" spans="1:9" s="1" customFormat="1" x14ac:dyDescent="0.15">
      <c r="A45" s="3"/>
      <c r="B45" s="14"/>
      <c r="D45" s="36"/>
      <c r="E45" s="38"/>
      <c r="F45" s="43"/>
      <c r="G45" s="76"/>
      <c r="H45" s="4"/>
      <c r="I45" s="14"/>
    </row>
    <row r="46" spans="1:9" s="1" customFormat="1" x14ac:dyDescent="0.15">
      <c r="A46" s="3"/>
      <c r="B46" s="14"/>
      <c r="D46" s="36"/>
      <c r="E46" s="38"/>
      <c r="F46" s="33" t="s">
        <v>9</v>
      </c>
      <c r="G46" s="76"/>
      <c r="H46" s="4"/>
      <c r="I46" s="14"/>
    </row>
    <row r="47" spans="1:9" s="1" customFormat="1" x14ac:dyDescent="0.15">
      <c r="A47" s="3"/>
      <c r="B47" s="14"/>
      <c r="D47" s="36"/>
      <c r="E47" s="40">
        <f>1*E44/100</f>
        <v>0</v>
      </c>
      <c r="F47" s="33" t="s">
        <v>10</v>
      </c>
      <c r="G47" s="79">
        <f>1*G44/100</f>
        <v>0</v>
      </c>
      <c r="H47" s="4"/>
      <c r="I47" s="14"/>
    </row>
    <row r="48" spans="1:9" s="1" customFormat="1" x14ac:dyDescent="0.15">
      <c r="A48" s="3"/>
      <c r="B48" s="14"/>
      <c r="D48" s="36"/>
      <c r="E48" s="39" t="s">
        <v>7</v>
      </c>
      <c r="F48" s="34"/>
      <c r="G48" s="78" t="s">
        <v>7</v>
      </c>
      <c r="H48" s="4"/>
      <c r="I48" s="14"/>
    </row>
    <row r="49" spans="1:10" s="1" customFormat="1" x14ac:dyDescent="0.15">
      <c r="A49" s="3"/>
      <c r="B49" s="80"/>
      <c r="D49" s="37" t="s">
        <v>21</v>
      </c>
      <c r="E49" s="41">
        <f>E44-E47</f>
        <v>0</v>
      </c>
      <c r="F49" s="34"/>
      <c r="G49" s="76">
        <f>G44-G47</f>
        <v>0</v>
      </c>
      <c r="H49" s="4"/>
      <c r="I49" s="14"/>
    </row>
    <row r="50" spans="1:10" s="1" customFormat="1" x14ac:dyDescent="0.15">
      <c r="A50" s="3"/>
      <c r="B50" s="14"/>
      <c r="D50" s="36"/>
      <c r="F50" s="36"/>
      <c r="G50" s="76"/>
      <c r="H50" s="4"/>
      <c r="I50" s="14"/>
    </row>
    <row r="51" spans="1:10" s="1" customFormat="1" x14ac:dyDescent="0.15">
      <c r="A51" s="3"/>
      <c r="B51" s="14"/>
      <c r="D51" s="74" t="s">
        <v>34</v>
      </c>
      <c r="E51" s="36" t="s">
        <v>33</v>
      </c>
      <c r="F51" s="36"/>
      <c r="G51" s="76">
        <f>2*G49/100</f>
        <v>0</v>
      </c>
      <c r="H51" s="4"/>
      <c r="I51" s="14"/>
    </row>
    <row r="52" spans="1:10" s="1" customFormat="1" x14ac:dyDescent="0.15">
      <c r="A52" s="3"/>
      <c r="B52" s="14"/>
      <c r="F52" s="36"/>
      <c r="G52" s="78" t="s">
        <v>7</v>
      </c>
      <c r="H52" s="4"/>
      <c r="I52" s="14"/>
    </row>
    <row r="53" spans="1:10" s="1" customFormat="1" x14ac:dyDescent="0.15">
      <c r="A53" s="3"/>
      <c r="B53" s="14"/>
      <c r="F53" s="37" t="s">
        <v>21</v>
      </c>
      <c r="G53" s="41">
        <f>G49-G51</f>
        <v>0</v>
      </c>
      <c r="H53" s="4"/>
      <c r="I53" s="14"/>
    </row>
    <row r="54" spans="1:10" s="1" customFormat="1" x14ac:dyDescent="0.15">
      <c r="A54" s="3"/>
      <c r="B54" s="14"/>
      <c r="G54" s="16"/>
      <c r="H54" s="4"/>
      <c r="I54" s="14"/>
    </row>
    <row r="55" spans="1:10" s="1" customFormat="1" x14ac:dyDescent="0.15">
      <c r="A55" s="3"/>
      <c r="B55" s="30" t="s">
        <v>19</v>
      </c>
      <c r="C55" s="36"/>
      <c r="D55" s="45">
        <f>IF(ISERROR(G53/($E$23-($E$25*$E$24/100))),0,G53/($E$23-($E$25*$E$24/100)))</f>
        <v>0</v>
      </c>
      <c r="E55" s="36" t="s">
        <v>11</v>
      </c>
      <c r="F55" s="44" t="str">
        <f>"  (=drogestofgewicht : "&amp;E23&amp;" gram)"</f>
        <v xml:space="preserve">  (=drogestofgewicht : 485 gram)</v>
      </c>
      <c r="G55" s="36"/>
      <c r="H55" s="4"/>
      <c r="I55" s="14"/>
    </row>
    <row r="56" spans="1:10" s="1" customFormat="1" x14ac:dyDescent="0.15">
      <c r="A56" s="3"/>
      <c r="B56" s="30" t="s">
        <v>20</v>
      </c>
      <c r="C56" s="36"/>
      <c r="D56" s="46">
        <f>IF(ISERROR($E$49/$D$55),0,$E$49/$D$55)</f>
        <v>0</v>
      </c>
      <c r="E56" s="36" t="s">
        <v>12</v>
      </c>
      <c r="F56" s="44" t="str">
        <f>IF(ISERROR("  (=deeggewicht : "&amp;ROUND(D55,1)&amp;" aantal stuks)"),"","  (=deeggewicht : "&amp;ROUND(D55,1)&amp;" aantal stuks)")</f>
        <v xml:space="preserve">  (=deeggewicht : 0 aantal stuks)</v>
      </c>
      <c r="G56" s="36"/>
      <c r="H56" s="4"/>
      <c r="I56" s="14"/>
    </row>
    <row r="57" spans="1:10" s="1" customFormat="1" x14ac:dyDescent="0.15">
      <c r="A57" s="3"/>
      <c r="B57" s="15"/>
      <c r="C57" s="13"/>
      <c r="D57" s="13"/>
      <c r="E57" s="13"/>
      <c r="F57" s="13"/>
      <c r="G57" s="13"/>
      <c r="H57" s="17"/>
      <c r="I57" s="14"/>
    </row>
    <row r="58" spans="1:10" s="1" customFormat="1" x14ac:dyDescent="0.15">
      <c r="A58" s="3"/>
    </row>
    <row r="59" spans="1:10" s="1" customFormat="1" x14ac:dyDescent="0.15">
      <c r="A59" s="42"/>
      <c r="B59" s="47"/>
      <c r="C59" s="36"/>
      <c r="D59" s="36"/>
      <c r="E59" s="36"/>
      <c r="G59" s="75" t="s">
        <v>35</v>
      </c>
      <c r="H59" s="36"/>
    </row>
    <row r="60" spans="1:10" s="1" customFormat="1" x14ac:dyDescent="0.15">
      <c r="A60" s="3"/>
    </row>
    <row r="61" spans="1:10" x14ac:dyDescent="0.15">
      <c r="B61" s="18"/>
      <c r="C61" s="18"/>
      <c r="D61" s="18"/>
      <c r="E61" s="18"/>
      <c r="F61" s="18"/>
      <c r="G61" s="18"/>
      <c r="H61" s="18"/>
      <c r="I61" s="18"/>
      <c r="J61" s="18"/>
    </row>
    <row r="62" spans="1:10" hidden="1" x14ac:dyDescent="0.15"/>
    <row r="63" spans="1:10" hidden="1" x14ac:dyDescent="0.15"/>
    <row r="64" spans="1:10" hidden="1" x14ac:dyDescent="0.15"/>
    <row r="65" spans="2:2" hidden="1" x14ac:dyDescent="0.15"/>
    <row r="66" spans="2:2" hidden="1" x14ac:dyDescent="0.15">
      <c r="B66" s="19"/>
    </row>
    <row r="67" spans="2:2" hidden="1" x14ac:dyDescent="0.15"/>
    <row r="68" spans="2:2" hidden="1" x14ac:dyDescent="0.15">
      <c r="B68" s="19"/>
    </row>
    <row r="69" spans="2:2" hidden="1" x14ac:dyDescent="0.15"/>
    <row r="70" spans="2:2" hidden="1" x14ac:dyDescent="0.15">
      <c r="B70" s="19"/>
    </row>
    <row r="71" spans="2:2" hidden="1" x14ac:dyDescent="0.15"/>
    <row r="72" spans="2:2" hidden="1" x14ac:dyDescent="0.15">
      <c r="B72" s="19"/>
    </row>
    <row r="73" spans="2:2" x14ac:dyDescent="0.15"/>
    <row r="74" spans="2:2" x14ac:dyDescent="0.15"/>
  </sheetData>
  <mergeCells count="7">
    <mergeCell ref="B17:D17"/>
    <mergeCell ref="C27:G27"/>
    <mergeCell ref="D33:D36"/>
    <mergeCell ref="D37:D42"/>
    <mergeCell ref="B20:H20"/>
    <mergeCell ref="B21:H21"/>
    <mergeCell ref="D31:D32"/>
  </mergeCells>
  <phoneticPr fontId="0" type="noConversion"/>
  <conditionalFormatting sqref="E18">
    <cfRule type="cellIs" dxfId="0" priority="1" stopIfTrue="1" operator="lessThan">
      <formula>1</formula>
    </cfRule>
  </conditionalFormatting>
  <dataValidations count="1">
    <dataValidation showInputMessage="1" showErrorMessage="1" sqref="E23"/>
  </dataValidations>
  <hyperlinks>
    <hyperlink ref="B21:H21" location="'Bijlage 1b'!A1" display="Klik hier voor drogestofschema met bijzondere kenmerkende bestanddelen"/>
    <hyperlink ref="B20:H20" location="'Bijlage 1a'!A1" display="'Bijlage 1a'!A1"/>
  </hyperlinks>
  <printOptions horizontalCentered="1"/>
  <pageMargins left="0" right="0" top="0.9055118110236221" bottom="0" header="0.51181102362204722" footer="0.51181102362204722"/>
  <pageSetup paperSize="9" orientation="portrait" horizontalDpi="300" verticalDpi="4294967292" r:id="rId1"/>
  <headerFooter alignWithMargins="0">
    <oddHeader>&amp;CDrogestof berekening</oddHeader>
    <oddFooter>&amp;CNederlands Bakkerij Centrum,   afgedrukt d.d. 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K3"/>
  <sheetViews>
    <sheetView topLeftCell="A7" workbookViewId="0">
      <selection activeCell="K25" sqref="K25"/>
    </sheetView>
  </sheetViews>
  <sheetFormatPr defaultRowHeight="12.75" x14ac:dyDescent="0.2"/>
  <cols>
    <col min="10" max="10" width="14" customWidth="1"/>
    <col min="11" max="11" width="20.7109375" customWidth="1"/>
  </cols>
  <sheetData>
    <row r="3" spans="11:11" x14ac:dyDescent="0.2">
      <c r="K3" s="82" t="s">
        <v>27</v>
      </c>
    </row>
  </sheetData>
  <phoneticPr fontId="0" type="noConversion"/>
  <hyperlinks>
    <hyperlink ref="K3" location="'Drogestof berekening'!A1" display="Terug naar berekening"/>
  </hyperlink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71" r:id="rId4">
          <objectPr defaultSize="0" r:id="rId5">
            <anchor moveWithCells="1">
              <from>
                <xdr:col>0</xdr:col>
                <xdr:colOff>19050</xdr:colOff>
                <xdr:row>0</xdr:row>
                <xdr:rowOff>19050</xdr:rowOff>
              </from>
              <to>
                <xdr:col>9</xdr:col>
                <xdr:colOff>600075</xdr:colOff>
                <xdr:row>46</xdr:row>
                <xdr:rowOff>66675</xdr:rowOff>
              </to>
            </anchor>
          </objectPr>
        </oleObject>
      </mc:Choice>
      <mc:Fallback>
        <oleObject progId="Word.Document.8" shapeId="20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K4"/>
  <sheetViews>
    <sheetView tabSelected="1" topLeftCell="A7" workbookViewId="0">
      <selection activeCell="K16" sqref="K16"/>
    </sheetView>
  </sheetViews>
  <sheetFormatPr defaultRowHeight="12.75" x14ac:dyDescent="0.2"/>
  <cols>
    <col min="10" max="10" width="11.28515625" customWidth="1"/>
    <col min="11" max="11" width="21.28515625" customWidth="1"/>
  </cols>
  <sheetData>
    <row r="4" spans="11:11" x14ac:dyDescent="0.2">
      <c r="K4" s="82" t="s">
        <v>27</v>
      </c>
    </row>
  </sheetData>
  <phoneticPr fontId="0" type="noConversion"/>
  <hyperlinks>
    <hyperlink ref="K4" location="'Drogestof berekening'!A1" display="Terug naar berekening"/>
  </hyperlink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6" r:id="rId4">
          <objectPr defaultSize="0" r:id="rId5">
            <anchor moveWithCells="1">
              <from>
                <xdr:col>0</xdr:col>
                <xdr:colOff>85725</xdr:colOff>
                <xdr:row>0</xdr:row>
                <xdr:rowOff>28575</xdr:rowOff>
              </from>
              <to>
                <xdr:col>9</xdr:col>
                <xdr:colOff>685800</xdr:colOff>
                <xdr:row>46</xdr:row>
                <xdr:rowOff>142875</xdr:rowOff>
              </to>
            </anchor>
          </objectPr>
        </oleObject>
      </mc:Choice>
      <mc:Fallback>
        <oleObject progId="Word.Document.8" shapeId="307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Drogestof berekening</vt:lpstr>
      <vt:lpstr>Bijlage 1a</vt:lpstr>
      <vt:lpstr>Bijlage 1b</vt:lpstr>
      <vt:lpstr>'Bijlage 1a'!_Toc142815137</vt:lpstr>
      <vt:lpstr>'Drogestof berekening'!Afdrukbereik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Drogestof-berekening</dc:title>
  <dc:subject>Drogestof-berekening</dc:subject>
  <dc:creator>Nederlands Bakkerij Centrum</dc:creator>
  <dc:description>Aan de berekeningen kunnen geen rechten worden ontleend.</dc:description>
  <cp:lastModifiedBy>Zonsbeek van, Linda</cp:lastModifiedBy>
  <cp:lastPrinted>2006-10-26T14:54:02Z</cp:lastPrinted>
  <dcterms:created xsi:type="dcterms:W3CDTF">2001-07-02T07:15:38Z</dcterms:created>
  <dcterms:modified xsi:type="dcterms:W3CDTF">2020-05-01T08:35:55Z</dcterms:modified>
</cp:coreProperties>
</file>