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zeelandiagroup-my.sharepoint.com/personal/erik_bolier_zeelandia_nl/Documents/Receptenservice/"/>
    </mc:Choice>
  </mc:AlternateContent>
  <xr:revisionPtr revIDLastSave="0" documentId="8_{38E127BC-D967-4AFE-B92D-43C1CEAEF8C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Drogestof berekening" sheetId="1" r:id="rId1"/>
    <sheet name="Bijlage 1a" sheetId="2" r:id="rId2"/>
    <sheet name="Bijlage 1b" sheetId="3" r:id="rId3"/>
  </sheets>
  <definedNames>
    <definedName name="_Toc142815137" localSheetId="1">'Bijlage 1a'!$M$2</definedName>
    <definedName name="_xlnm.Print_Area" localSheetId="0">'Drogestof berekening'!$B$1:$H$61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1" l="1"/>
  <c r="D57" i="1"/>
  <c r="F56" i="1" l="1"/>
  <c r="E29" i="1" l="1"/>
  <c r="G29" i="1" s="1"/>
  <c r="G40" i="1"/>
  <c r="G39" i="1"/>
  <c r="G38" i="1"/>
  <c r="G37" i="1"/>
  <c r="G36" i="1"/>
  <c r="G35" i="1"/>
  <c r="E30" i="1"/>
  <c r="F53" i="1"/>
  <c r="E34" i="1" l="1"/>
  <c r="G34" i="1" s="1"/>
  <c r="E35" i="1"/>
  <c r="E38" i="1"/>
  <c r="E15" i="1"/>
  <c r="G30" i="1"/>
  <c r="E37" i="1"/>
  <c r="E31" i="1"/>
  <c r="G31" i="1" s="1"/>
  <c r="E33" i="1"/>
  <c r="G33" i="1" s="1"/>
  <c r="E39" i="1"/>
  <c r="E40" i="1"/>
  <c r="E36" i="1"/>
  <c r="E32" i="1"/>
  <c r="G32" i="1" s="1"/>
  <c r="G42" i="1" l="1"/>
  <c r="G45" i="1" s="1"/>
  <c r="G47" i="1" s="1"/>
  <c r="E42" i="1"/>
  <c r="E45" i="1" s="1"/>
  <c r="E47" i="1" s="1"/>
  <c r="G49" i="1" l="1"/>
  <c r="G51" i="1" s="1"/>
  <c r="D53" i="1" s="1"/>
  <c r="F54" i="1" l="1"/>
  <c r="E16" i="1"/>
  <c r="D54" i="1"/>
  <c r="E17" i="1" l="1"/>
  <c r="D58" i="1"/>
  <c r="D56" i="1" l="1"/>
  <c r="F58" i="1" s="1"/>
</calcChain>
</file>

<file path=xl/sharedStrings.xml><?xml version="1.0" encoding="utf-8"?>
<sst xmlns="http://schemas.openxmlformats.org/spreadsheetml/2006/main" count="59" uniqueCount="47">
  <si>
    <t>in grammen</t>
  </si>
  <si>
    <t>Bloem</t>
  </si>
  <si>
    <t>Zout</t>
  </si>
  <si>
    <t>Gist</t>
  </si>
  <si>
    <t>Water</t>
  </si>
  <si>
    <t>Suiker</t>
  </si>
  <si>
    <t>Vet</t>
  </si>
  <si>
    <t>-</t>
  </si>
  <si>
    <t>Totaal gewicht in grammen:</t>
  </si>
  <si>
    <t>-1% gistings</t>
  </si>
  <si>
    <t>verlies</t>
  </si>
  <si>
    <t>stukken</t>
  </si>
  <si>
    <t>gram</t>
  </si>
  <si>
    <t>Vloeibare gist</t>
  </si>
  <si>
    <t>Vloeibaar bvm</t>
  </si>
  <si>
    <t>Hardbroodpoeder</t>
  </si>
  <si>
    <t>Gewichten</t>
  </si>
  <si>
    <t>Deeg</t>
  </si>
  <si>
    <t>Drogestof</t>
  </si>
  <si>
    <t>Eindtotaal</t>
  </si>
  <si>
    <t>Broodverbeterpoeder</t>
  </si>
  <si>
    <t>Melkpoeder</t>
  </si>
  <si>
    <t>Drogestofgehalte van de decoratie in %:</t>
  </si>
  <si>
    <t>Aangehouden drogestof norm:</t>
  </si>
  <si>
    <t>Meel</t>
  </si>
  <si>
    <t>Terug naar berekening</t>
  </si>
  <si>
    <t>Drogestofberekening</t>
  </si>
  <si>
    <t>in %</t>
  </si>
  <si>
    <t>Meel/bloem in grammen, de rest in procenten:</t>
  </si>
  <si>
    <t>Recept</t>
  </si>
  <si>
    <t>Product</t>
  </si>
  <si>
    <t xml:space="preserve">- 2% verwerkingsverlies </t>
  </si>
  <si>
    <t xml:space="preserve">    </t>
  </si>
  <si>
    <t>De uitkomsten van de berekeningen zijn bij benadering.</t>
  </si>
  <si>
    <t xml:space="preserve"> Uitslagbenadering:</t>
  </si>
  <si>
    <t>Het % drogestof van de ingrediënten vanaf suiker vermelden in kolom 'drogestof in %'</t>
  </si>
  <si>
    <t>Meel en Bloem
 samen 100%</t>
  </si>
  <si>
    <t xml:space="preserve">Overige ingrediënten invullen in % t.o.v. meel en bloemgewicht
</t>
  </si>
  <si>
    <t>Decoratie in grammen per brood: (na aftrek van verlies)</t>
  </si>
  <si>
    <t>Afweeggewicht met decoratie</t>
  </si>
  <si>
    <t>Aantal stuks zonder decoratie</t>
  </si>
  <si>
    <t>Aantal stuks met decoratie</t>
  </si>
  <si>
    <r>
      <rPr>
        <u/>
        <sz val="8"/>
        <color rgb="FF003784"/>
        <rFont val="Verdana"/>
        <family val="2"/>
      </rPr>
      <t xml:space="preserve">Klik hier voor drogestofschema </t>
    </r>
    <r>
      <rPr>
        <b/>
        <u/>
        <sz val="8"/>
        <color rgb="FF003784"/>
        <rFont val="Verdana"/>
        <family val="2"/>
      </rPr>
      <t>zonder</t>
    </r>
    <r>
      <rPr>
        <u/>
        <sz val="8"/>
        <color rgb="FF003784"/>
        <rFont val="Verdana"/>
        <family val="2"/>
      </rPr>
      <t xml:space="preserve"> bijzondere kenmerkende bestanddelen.</t>
    </r>
  </si>
  <si>
    <r>
      <rPr>
        <u/>
        <sz val="8"/>
        <color rgb="FF003784"/>
        <rFont val="Verdana"/>
        <family val="2"/>
      </rPr>
      <t xml:space="preserve">Klik hier voor drogestofschema </t>
    </r>
    <r>
      <rPr>
        <b/>
        <u/>
        <sz val="8"/>
        <color rgb="FF003784"/>
        <rFont val="Verdana"/>
        <family val="2"/>
      </rPr>
      <t>met</t>
    </r>
    <r>
      <rPr>
        <u/>
        <sz val="8"/>
        <color rgb="FF003784"/>
        <rFont val="Verdana"/>
        <family val="2"/>
      </rPr>
      <t xml:space="preserve"> bijzondere kenmerkende bestanddelen</t>
    </r>
  </si>
  <si>
    <t>Drogestof decoratiegewicht per brood</t>
  </si>
  <si>
    <r>
      <rPr>
        <b/>
        <u/>
        <sz val="8"/>
        <color rgb="FF003784"/>
        <rFont val="Verdana"/>
        <family val="2"/>
      </rPr>
      <t>U hoeft alleen de</t>
    </r>
    <r>
      <rPr>
        <b/>
        <u/>
        <sz val="8"/>
        <color indexed="12"/>
        <rFont val="Verdana"/>
        <family val="2"/>
      </rPr>
      <t xml:space="preserve"> </t>
    </r>
    <r>
      <rPr>
        <b/>
        <u/>
        <sz val="8"/>
        <color rgb="FFF8A050"/>
        <rFont val="Verdana"/>
        <family val="2"/>
      </rPr>
      <t>bruin-oranje</t>
    </r>
    <r>
      <rPr>
        <b/>
        <u/>
        <sz val="8"/>
        <color indexed="12"/>
        <rFont val="Verdana"/>
        <family val="2"/>
      </rPr>
      <t xml:space="preserve"> </t>
    </r>
    <r>
      <rPr>
        <b/>
        <u/>
        <sz val="8"/>
        <color rgb="FF003784"/>
        <rFont val="Verdana"/>
        <family val="2"/>
      </rPr>
      <t>vlakken in te vullen.</t>
    </r>
  </si>
  <si>
    <t>Afweeggewicht zonder decoratie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</si>
</sst>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MS Sans Serif"/>
    </font>
    <font>
      <sz val="8"/>
      <color indexed="56"/>
      <name val="Verdana"/>
      <family val="2"/>
    </font>
    <font>
      <b/>
      <sz val="8"/>
      <color indexed="56"/>
      <name val="Verdana"/>
      <family val="2"/>
    </font>
    <font>
      <u/>
      <sz val="10"/>
      <color indexed="12"/>
      <name val="MS Sans Serif"/>
    </font>
    <font>
      <sz val="18"/>
      <color indexed="56"/>
      <name val="Verdana"/>
      <family val="2"/>
    </font>
    <font>
      <b/>
      <sz val="18"/>
      <name val="Verdana"/>
      <family val="2"/>
    </font>
    <font>
      <sz val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6"/>
      <name val="Verdana"/>
      <family val="2"/>
    </font>
    <font>
      <sz val="8"/>
      <name val="MS Sans Serif"/>
    </font>
    <font>
      <sz val="10"/>
      <name val="Verdana"/>
      <family val="2"/>
    </font>
    <font>
      <u/>
      <sz val="8"/>
      <name val="Verdana"/>
      <family val="2"/>
    </font>
    <font>
      <b/>
      <u/>
      <sz val="8"/>
      <color indexed="12"/>
      <name val="Verdana"/>
      <family val="2"/>
    </font>
    <font>
      <u/>
      <sz val="8"/>
      <color indexed="12"/>
      <name val="Verdana"/>
      <family val="2"/>
    </font>
    <font>
      <b/>
      <u/>
      <sz val="8"/>
      <color rgb="FF003784"/>
      <name val="Verdana"/>
      <family val="2"/>
    </font>
    <font>
      <u/>
      <sz val="8"/>
      <color rgb="FF003784"/>
      <name val="Verdana"/>
      <family val="2"/>
    </font>
    <font>
      <sz val="8"/>
      <color rgb="FF003784"/>
      <name val="Verdana"/>
      <family val="2"/>
    </font>
    <font>
      <b/>
      <u/>
      <sz val="8"/>
      <color rgb="FFF8A050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8A05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 applyBorder="1"/>
    <xf numFmtId="0" fontId="1" fillId="0" borderId="0" xfId="0" quotePrefix="1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2" fillId="0" borderId="2" xfId="0" applyFont="1" applyFill="1" applyBorder="1" applyAlignment="1"/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0" fontId="1" fillId="0" borderId="2" xfId="0" quotePrefix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3" xfId="0" applyFont="1" applyFill="1" applyBorder="1" applyAlignment="1"/>
    <xf numFmtId="0" fontId="2" fillId="0" borderId="4" xfId="0" quotePrefix="1" applyFont="1" applyFill="1" applyBorder="1" applyAlignment="1">
      <alignment horizontal="left"/>
    </xf>
    <xf numFmtId="0" fontId="2" fillId="0" borderId="4" xfId="0" applyFont="1" applyFill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1" fontId="1" fillId="0" borderId="0" xfId="0" applyNumberFormat="1" applyFont="1" applyBorder="1"/>
    <xf numFmtId="0" fontId="1" fillId="0" borderId="5" xfId="0" applyFont="1" applyBorder="1"/>
    <xf numFmtId="0" fontId="1" fillId="0" borderId="0" xfId="0" quotePrefix="1" applyFont="1" applyBorder="1" applyAlignment="1">
      <alignment horizontal="fill"/>
    </xf>
    <xf numFmtId="0" fontId="1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2" xfId="0" quotePrefix="1" applyFont="1" applyFill="1" applyBorder="1" applyAlignment="1">
      <alignment horizontal="left"/>
    </xf>
    <xf numFmtId="0" fontId="7" fillId="0" borderId="0" xfId="0" quotePrefix="1" applyFont="1" applyFill="1" applyBorder="1" applyAlignment="1">
      <alignment horizontal="left"/>
    </xf>
    <xf numFmtId="0" fontId="7" fillId="0" borderId="0" xfId="0" applyFont="1" applyFill="1" applyBorder="1"/>
    <xf numFmtId="0" fontId="7" fillId="0" borderId="2" xfId="0" quotePrefix="1" applyFont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4" xfId="0" applyFont="1" applyBorder="1"/>
    <xf numFmtId="0" fontId="8" fillId="0" borderId="3" xfId="0" quotePrefix="1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Protection="1">
      <protection locked="0"/>
    </xf>
    <xf numFmtId="0" fontId="8" fillId="0" borderId="0" xfId="0" applyFont="1" applyBorder="1"/>
    <xf numFmtId="0" fontId="8" fillId="0" borderId="0" xfId="0" quotePrefix="1" applyFont="1" applyBorder="1" applyAlignment="1">
      <alignment horizontal="right"/>
    </xf>
    <xf numFmtId="3" fontId="8" fillId="0" borderId="2" xfId="0" applyNumberFormat="1" applyFont="1" applyBorder="1"/>
    <xf numFmtId="3" fontId="8" fillId="0" borderId="2" xfId="0" quotePrefix="1" applyNumberFormat="1" applyFont="1" applyBorder="1" applyAlignment="1">
      <alignment horizontal="fill"/>
    </xf>
    <xf numFmtId="3" fontId="8" fillId="0" borderId="2" xfId="0" applyNumberFormat="1" applyFont="1" applyBorder="1" applyProtection="1"/>
    <xf numFmtId="0" fontId="8" fillId="0" borderId="0" xfId="0" applyFont="1"/>
    <xf numFmtId="0" fontId="8" fillId="0" borderId="2" xfId="0" quotePrefix="1" applyFont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1" fontId="8" fillId="0" borderId="0" xfId="0" applyNumberFormat="1" applyFont="1" applyBorder="1" applyProtection="1"/>
    <xf numFmtId="0" fontId="9" fillId="0" borderId="0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4" xfId="0" quotePrefix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3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right" vertical="center"/>
    </xf>
    <xf numFmtId="3" fontId="8" fillId="0" borderId="9" xfId="0" applyNumberFormat="1" applyFont="1" applyBorder="1"/>
    <xf numFmtId="0" fontId="8" fillId="0" borderId="9" xfId="0" applyFont="1" applyBorder="1"/>
    <xf numFmtId="3" fontId="8" fillId="0" borderId="9" xfId="0" quotePrefix="1" applyNumberFormat="1" applyFont="1" applyBorder="1" applyAlignment="1">
      <alignment horizontal="fill"/>
    </xf>
    <xf numFmtId="3" fontId="8" fillId="0" borderId="9" xfId="0" applyNumberFormat="1" applyFont="1" applyBorder="1" applyProtection="1"/>
    <xf numFmtId="164" fontId="1" fillId="0" borderId="2" xfId="0" applyNumberFormat="1" applyFont="1" applyBorder="1"/>
    <xf numFmtId="0" fontId="12" fillId="0" borderId="0" xfId="1" quotePrefix="1" applyFont="1" applyAlignment="1" applyProtection="1">
      <alignment horizontal="left"/>
    </xf>
    <xf numFmtId="0" fontId="7" fillId="0" borderId="10" xfId="0" quotePrefix="1" applyFont="1" applyFill="1" applyBorder="1" applyAlignment="1">
      <alignment horizontal="left"/>
    </xf>
    <xf numFmtId="0" fontId="8" fillId="0" borderId="3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0" fontId="8" fillId="0" borderId="2" xfId="0" applyFont="1" applyFill="1" applyBorder="1"/>
    <xf numFmtId="0" fontId="1" fillId="0" borderId="0" xfId="0" applyFont="1" applyFill="1"/>
    <xf numFmtId="0" fontId="17" fillId="0" borderId="8" xfId="0" applyFont="1" applyFill="1" applyBorder="1" applyProtection="1">
      <protection locked="0"/>
    </xf>
    <xf numFmtId="0" fontId="17" fillId="0" borderId="9" xfId="0" quotePrefix="1" applyFont="1" applyFill="1" applyBorder="1" applyAlignment="1" applyProtection="1">
      <alignment horizontal="left"/>
      <protection locked="0"/>
    </xf>
    <xf numFmtId="0" fontId="17" fillId="0" borderId="9" xfId="0" applyFont="1" applyFill="1" applyBorder="1" applyProtection="1">
      <protection locked="0"/>
    </xf>
    <xf numFmtId="0" fontId="17" fillId="0" borderId="6" xfId="0" quotePrefix="1" applyFont="1" applyFill="1" applyBorder="1" applyAlignment="1" applyProtection="1">
      <alignment horizontal="left"/>
      <protection locked="0"/>
    </xf>
    <xf numFmtId="3" fontId="7" fillId="0" borderId="16" xfId="0" applyNumberFormat="1" applyFont="1" applyBorder="1"/>
    <xf numFmtId="0" fontId="0" fillId="0" borderId="0" xfId="0" applyFill="1"/>
    <xf numFmtId="1" fontId="7" fillId="0" borderId="17" xfId="0" applyNumberFormat="1" applyFont="1" applyBorder="1" applyProtection="1"/>
    <xf numFmtId="164" fontId="7" fillId="0" borderId="0" xfId="0" applyNumberFormat="1" applyFont="1" applyBorder="1" applyProtection="1"/>
    <xf numFmtId="0" fontId="8" fillId="2" borderId="7" xfId="0" applyFont="1" applyFill="1" applyBorder="1" applyAlignment="1" applyProtection="1">
      <alignment horizontal="center"/>
      <protection locked="0"/>
    </xf>
    <xf numFmtId="0" fontId="17" fillId="2" borderId="9" xfId="0" applyFont="1" applyFill="1" applyBorder="1" applyProtection="1">
      <protection locked="0"/>
    </xf>
    <xf numFmtId="0" fontId="17" fillId="2" borderId="6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12" fillId="2" borderId="7" xfId="1" applyFont="1" applyFill="1" applyBorder="1" applyAlignment="1" applyProtection="1">
      <alignment horizontal="center"/>
    </xf>
    <xf numFmtId="3" fontId="19" fillId="2" borderId="8" xfId="0" applyNumberFormat="1" applyFont="1" applyFill="1" applyBorder="1" applyProtection="1">
      <protection locked="0"/>
    </xf>
    <xf numFmtId="0" fontId="8" fillId="0" borderId="3" xfId="0" applyFont="1" applyBorder="1"/>
    <xf numFmtId="3" fontId="19" fillId="2" borderId="6" xfId="0" applyNumberFormat="1" applyFont="1" applyFill="1" applyBorder="1" applyProtection="1">
      <protection locked="0"/>
    </xf>
    <xf numFmtId="0" fontId="13" fillId="0" borderId="2" xfId="0" quotePrefix="1" applyFont="1" applyFill="1" applyBorder="1" applyAlignment="1">
      <alignment horizontal="center"/>
    </xf>
    <xf numFmtId="0" fontId="13" fillId="0" borderId="0" xfId="0" quotePrefix="1" applyFont="1" applyFill="1" applyBorder="1" applyAlignment="1">
      <alignment horizontal="center"/>
    </xf>
    <xf numFmtId="0" fontId="13" fillId="0" borderId="1" xfId="0" quotePrefix="1" applyFont="1" applyFill="1" applyBorder="1" applyAlignment="1">
      <alignment horizontal="center"/>
    </xf>
    <xf numFmtId="0" fontId="11" fillId="2" borderId="13" xfId="0" quotePrefix="1" applyFont="1" applyFill="1" applyBorder="1" applyAlignment="1" applyProtection="1">
      <alignment horizontal="left"/>
      <protection locked="0"/>
    </xf>
    <xf numFmtId="0" fontId="11" fillId="2" borderId="14" xfId="0" quotePrefix="1" applyFont="1" applyFill="1" applyBorder="1" applyAlignment="1" applyProtection="1">
      <alignment horizontal="left"/>
      <protection locked="0"/>
    </xf>
    <xf numFmtId="0" fontId="11" fillId="2" borderId="15" xfId="0" quotePrefix="1" applyFont="1" applyFill="1" applyBorder="1" applyAlignment="1" applyProtection="1">
      <alignment horizontal="left"/>
      <protection locked="0"/>
    </xf>
    <xf numFmtId="0" fontId="8" fillId="0" borderId="8" xfId="0" quotePrefix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13" xfId="1" quotePrefix="1" applyFont="1" applyFill="1" applyBorder="1" applyAlignment="1" applyProtection="1">
      <alignment horizontal="left"/>
    </xf>
    <xf numFmtId="0" fontId="14" fillId="0" borderId="14" xfId="1" quotePrefix="1" applyFont="1" applyFill="1" applyBorder="1" applyAlignment="1" applyProtection="1">
      <alignment horizontal="left"/>
    </xf>
    <xf numFmtId="0" fontId="14" fillId="0" borderId="15" xfId="1" quotePrefix="1" applyFont="1" applyFill="1" applyBorder="1" applyAlignment="1" applyProtection="1">
      <alignment horizontal="left"/>
    </xf>
    <xf numFmtId="0" fontId="8" fillId="0" borderId="12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6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FF9933"/>
      <rgbColor rgb="00FFCC00"/>
      <rgbColor rgb="00FFCC00"/>
      <rgbColor rgb="00993366"/>
      <rgbColor rgb="00333399"/>
      <rgbColor rgb="00424242"/>
    </indexedColors>
    <mruColors>
      <color rgb="FFF8A050"/>
      <color rgb="FFF68624"/>
      <color rgb="FF003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44</xdr:row>
      <xdr:rowOff>76200</xdr:rowOff>
    </xdr:from>
    <xdr:to>
      <xdr:col>5</xdr:col>
      <xdr:colOff>285750</xdr:colOff>
      <xdr:row>44</xdr:row>
      <xdr:rowOff>76200</xdr:rowOff>
    </xdr:to>
    <xdr:sp macro="" textlink="">
      <xdr:nvSpPr>
        <xdr:cNvPr id="1069" name="Line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ShapeType="1"/>
        </xdr:cNvSpPr>
      </xdr:nvSpPr>
      <xdr:spPr bwMode="auto">
        <a:xfrm flipH="1">
          <a:off x="4371975" y="6648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704850</xdr:colOff>
      <xdr:row>48</xdr:row>
      <xdr:rowOff>76200</xdr:rowOff>
    </xdr:from>
    <xdr:to>
      <xdr:col>5</xdr:col>
      <xdr:colOff>942975</xdr:colOff>
      <xdr:row>48</xdr:row>
      <xdr:rowOff>76200</xdr:rowOff>
    </xdr:to>
    <xdr:sp macro="" textlink="">
      <xdr:nvSpPr>
        <xdr:cNvPr id="1070" name="Lin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ShapeType="1"/>
        </xdr:cNvSpPr>
      </xdr:nvSpPr>
      <xdr:spPr bwMode="auto">
        <a:xfrm flipV="1">
          <a:off x="5057775" y="71818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44</xdr:row>
      <xdr:rowOff>76200</xdr:rowOff>
    </xdr:from>
    <xdr:to>
      <xdr:col>5</xdr:col>
      <xdr:colOff>962025</xdr:colOff>
      <xdr:row>44</xdr:row>
      <xdr:rowOff>76200</xdr:rowOff>
    </xdr:to>
    <xdr:sp macro="" textlink="">
      <xdr:nvSpPr>
        <xdr:cNvPr id="1071" name="Line 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ShapeType="1"/>
        </xdr:cNvSpPr>
      </xdr:nvSpPr>
      <xdr:spPr bwMode="auto">
        <a:xfrm flipV="1">
          <a:off x="5076825" y="66484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</xdr:colOff>
      <xdr:row>41</xdr:row>
      <xdr:rowOff>76200</xdr:rowOff>
    </xdr:from>
    <xdr:to>
      <xdr:col>4</xdr:col>
      <xdr:colOff>295275</xdr:colOff>
      <xdr:row>41</xdr:row>
      <xdr:rowOff>76200</xdr:rowOff>
    </xdr:to>
    <xdr:sp macro="" textlink="">
      <xdr:nvSpPr>
        <xdr:cNvPr id="1072" name="Line 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ShapeType="1"/>
        </xdr:cNvSpPr>
      </xdr:nvSpPr>
      <xdr:spPr bwMode="auto">
        <a:xfrm flipV="1">
          <a:off x="3609975" y="624840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41</xdr:row>
      <xdr:rowOff>85725</xdr:rowOff>
    </xdr:from>
    <xdr:to>
      <xdr:col>6</xdr:col>
      <xdr:colOff>266700</xdr:colOff>
      <xdr:row>41</xdr:row>
      <xdr:rowOff>85725</xdr:rowOff>
    </xdr:to>
    <xdr:sp macro="" textlink="">
      <xdr:nvSpPr>
        <xdr:cNvPr id="1073" name="Line 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ShapeType="1"/>
        </xdr:cNvSpPr>
      </xdr:nvSpPr>
      <xdr:spPr bwMode="auto">
        <a:xfrm flipV="1">
          <a:off x="5372100" y="625792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990600</xdr:colOff>
      <xdr:row>39</xdr:row>
      <xdr:rowOff>47625</xdr:rowOff>
    </xdr:from>
    <xdr:to>
      <xdr:col>3</xdr:col>
      <xdr:colOff>1228725</xdr:colOff>
      <xdr:row>39</xdr:row>
      <xdr:rowOff>47625</xdr:rowOff>
    </xdr:to>
    <xdr:sp macro="" textlink="">
      <xdr:nvSpPr>
        <xdr:cNvPr id="1075" name="Line 3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ShapeType="1"/>
        </xdr:cNvSpPr>
      </xdr:nvSpPr>
      <xdr:spPr bwMode="auto">
        <a:xfrm flipV="1">
          <a:off x="3248025" y="595312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57150</xdr:colOff>
      <xdr:row>33</xdr:row>
      <xdr:rowOff>57150</xdr:rowOff>
    </xdr:from>
    <xdr:to>
      <xdr:col>3</xdr:col>
      <xdr:colOff>295275</xdr:colOff>
      <xdr:row>33</xdr:row>
      <xdr:rowOff>57150</xdr:rowOff>
    </xdr:to>
    <xdr:sp macro="" textlink="">
      <xdr:nvSpPr>
        <xdr:cNvPr id="1076" name="Line 3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ShapeType="1"/>
        </xdr:cNvSpPr>
      </xdr:nvSpPr>
      <xdr:spPr bwMode="auto">
        <a:xfrm flipH="1">
          <a:off x="2314575" y="51625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142876</xdr:colOff>
      <xdr:row>1</xdr:row>
      <xdr:rowOff>9525</xdr:rowOff>
    </xdr:from>
    <xdr:to>
      <xdr:col>8</xdr:col>
      <xdr:colOff>28576</xdr:colOff>
      <xdr:row>9</xdr:row>
      <xdr:rowOff>27668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1" y="142875"/>
          <a:ext cx="1981200" cy="1084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9</xdr:col>
          <xdr:colOff>600075</xdr:colOff>
          <xdr:row>46</xdr:row>
          <xdr:rowOff>66675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28575</xdr:rowOff>
        </xdr:from>
        <xdr:to>
          <xdr:col>9</xdr:col>
          <xdr:colOff>685800</xdr:colOff>
          <xdr:row>46</xdr:row>
          <xdr:rowOff>142875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78"/>
  <sheetViews>
    <sheetView showGridLines="0" tabSelected="1" zoomScaleNormal="100" zoomScaleSheetLayoutView="100" workbookViewId="0">
      <selection activeCell="E24" sqref="E24"/>
    </sheetView>
  </sheetViews>
  <sheetFormatPr defaultColWidth="0" defaultRowHeight="10.5" zeroHeight="1" x14ac:dyDescent="0.15"/>
  <cols>
    <col min="1" max="1" width="2.7109375" style="3" customWidth="1"/>
    <col min="2" max="2" width="18.7109375" style="3" customWidth="1"/>
    <col min="3" max="3" width="12.42578125" style="3" customWidth="1"/>
    <col min="4" max="4" width="19.42578125" style="3" customWidth="1"/>
    <col min="5" max="5" width="12" style="3" customWidth="1"/>
    <col min="6" max="6" width="14.85546875" style="3" customWidth="1"/>
    <col min="7" max="7" width="12" style="3" customWidth="1"/>
    <col min="8" max="8" width="4.5703125" style="3" customWidth="1"/>
    <col min="9" max="9" width="2.7109375" style="3" customWidth="1"/>
    <col min="10" max="10" width="10.28515625" style="3" hidden="1" customWidth="1"/>
    <col min="11" max="254" width="9.140625" style="3" hidden="1" customWidth="1"/>
    <col min="255" max="16384" width="10.28515625" style="3" hidden="1"/>
  </cols>
  <sheetData>
    <row r="1" spans="1:9" x14ac:dyDescent="0.15">
      <c r="A1" s="68"/>
    </row>
    <row r="2" spans="1:9" x14ac:dyDescent="0.15"/>
    <row r="3" spans="1:9" x14ac:dyDescent="0.15"/>
    <row r="4" spans="1:9" x14ac:dyDescent="0.15"/>
    <row r="5" spans="1:9" x14ac:dyDescent="0.15"/>
    <row r="6" spans="1:9" x14ac:dyDescent="0.15"/>
    <row r="7" spans="1:9" x14ac:dyDescent="0.15"/>
    <row r="8" spans="1:9" x14ac:dyDescent="0.15"/>
    <row r="9" spans="1:9" x14ac:dyDescent="0.15">
      <c r="F9" s="76"/>
    </row>
    <row r="10" spans="1:9" ht="22.5" x14ac:dyDescent="0.3">
      <c r="B10" s="21" t="s">
        <v>26</v>
      </c>
      <c r="C10" s="22"/>
      <c r="D10" s="22"/>
    </row>
    <row r="11" spans="1:9" ht="22.5" x14ac:dyDescent="0.3">
      <c r="B11" s="20"/>
      <c r="C11" s="20"/>
      <c r="D11" s="20"/>
    </row>
    <row r="12" spans="1:9" x14ac:dyDescent="0.15"/>
    <row r="13" spans="1:9" x14ac:dyDescent="0.15"/>
    <row r="14" spans="1:9" s="1" customFormat="1" x14ac:dyDescent="0.15">
      <c r="A14" s="3"/>
      <c r="B14" s="43"/>
      <c r="C14" s="44"/>
      <c r="D14" s="45"/>
      <c r="E14" s="69" t="s">
        <v>34</v>
      </c>
      <c r="F14" s="51"/>
      <c r="G14" s="51"/>
      <c r="H14" s="52"/>
      <c r="I14" s="14"/>
    </row>
    <row r="15" spans="1:9" s="1" customFormat="1" x14ac:dyDescent="0.15">
      <c r="A15" s="3"/>
      <c r="B15" s="95" t="s">
        <v>45</v>
      </c>
      <c r="C15" s="96"/>
      <c r="D15" s="97"/>
      <c r="E15" s="46" t="str">
        <f>" Aantal deegstukken uit  "&amp;(E29+E30)/1000&amp;" kg meel"</f>
        <v xml:space="preserve"> Aantal deegstukken uit  0 kg meel</v>
      </c>
      <c r="F15" s="53"/>
      <c r="G15" s="54"/>
      <c r="H15" s="55"/>
      <c r="I15" s="14"/>
    </row>
    <row r="16" spans="1:9" s="1" customFormat="1" x14ac:dyDescent="0.15">
      <c r="A16" s="3"/>
      <c r="B16" s="47"/>
      <c r="C16" s="24"/>
      <c r="D16" s="48"/>
      <c r="E16" s="23" t="str">
        <f>IF(ISERROR(" en een drogestofnorm van "&amp;E21&amp;" gram = "&amp;ROUND($D$53,1)&amp;" stuks"),""," en een drogestofnorm van "&amp;E21&amp;" gram = "&amp;ROUND($D$53,1)&amp;" stuks")</f>
        <v xml:space="preserve"> en een drogestofnorm van 485 gram = 0 stuks</v>
      </c>
      <c r="F16" s="56"/>
      <c r="G16" s="54"/>
      <c r="H16" s="55"/>
      <c r="I16" s="14"/>
    </row>
    <row r="17" spans="1:10" s="1" customFormat="1" x14ac:dyDescent="0.15">
      <c r="A17" s="3"/>
      <c r="B17" s="60"/>
      <c r="C17" s="49"/>
      <c r="D17" s="50"/>
      <c r="E17" s="57" t="str">
        <f>IF(ISERROR(" bijbehorend afweeggewicht = "&amp;ROUND($D$54,0)&amp;" gram"),""," bijbehorend afweeggewicht = "&amp;ROUND($D$54,0)&amp;" gram")</f>
        <v xml:space="preserve"> bijbehorend afweeggewicht = 0 gram</v>
      </c>
      <c r="F17" s="58"/>
      <c r="G17" s="58"/>
      <c r="H17" s="59"/>
      <c r="I17" s="14"/>
    </row>
    <row r="18" spans="1:10" s="1" customFormat="1" ht="12.75" customHeight="1" x14ac:dyDescent="0.15">
      <c r="A18" s="3"/>
      <c r="B18" s="106" t="s">
        <v>42</v>
      </c>
      <c r="C18" s="107"/>
      <c r="D18" s="107"/>
      <c r="E18" s="107"/>
      <c r="F18" s="107"/>
      <c r="G18" s="107"/>
      <c r="H18" s="108"/>
      <c r="I18" s="14"/>
    </row>
    <row r="19" spans="1:10" s="1" customFormat="1" ht="12.75" customHeight="1" x14ac:dyDescent="0.15">
      <c r="A19" s="3"/>
      <c r="B19" s="106" t="s">
        <v>43</v>
      </c>
      <c r="C19" s="107"/>
      <c r="D19" s="107"/>
      <c r="E19" s="107"/>
      <c r="F19" s="107"/>
      <c r="G19" s="107"/>
      <c r="H19" s="108"/>
      <c r="I19" s="14"/>
      <c r="J19" s="1">
        <v>0</v>
      </c>
    </row>
    <row r="20" spans="1:10" s="1" customFormat="1" x14ac:dyDescent="0.15">
      <c r="A20" s="3"/>
      <c r="B20" s="5"/>
      <c r="C20" s="6"/>
      <c r="D20" s="7"/>
      <c r="H20" s="4"/>
      <c r="I20" s="14"/>
      <c r="J20" s="1">
        <v>10</v>
      </c>
    </row>
    <row r="21" spans="1:10" s="1" customFormat="1" x14ac:dyDescent="0.15">
      <c r="A21" s="3"/>
      <c r="B21" s="23" t="s">
        <v>23</v>
      </c>
      <c r="C21" s="24"/>
      <c r="D21" s="25"/>
      <c r="E21" s="85">
        <v>485</v>
      </c>
      <c r="F21" s="2"/>
      <c r="H21" s="4"/>
      <c r="I21" s="14"/>
      <c r="J21" s="1">
        <v>30</v>
      </c>
    </row>
    <row r="22" spans="1:10" s="1" customFormat="1" x14ac:dyDescent="0.15">
      <c r="A22" s="3"/>
      <c r="B22" s="23" t="s">
        <v>38</v>
      </c>
      <c r="C22" s="24"/>
      <c r="D22" s="25"/>
      <c r="E22" s="85">
        <v>0</v>
      </c>
      <c r="H22" s="4"/>
      <c r="I22" s="14"/>
      <c r="J22" s="1">
        <v>60</v>
      </c>
    </row>
    <row r="23" spans="1:10" s="1" customFormat="1" x14ac:dyDescent="0.15">
      <c r="A23" s="3"/>
      <c r="B23" s="23" t="s">
        <v>22</v>
      </c>
      <c r="C23" s="24"/>
      <c r="D23" s="25"/>
      <c r="E23" s="85">
        <v>0</v>
      </c>
      <c r="H23" s="4"/>
      <c r="I23" s="14"/>
      <c r="J23" s="1">
        <v>120</v>
      </c>
    </row>
    <row r="24" spans="1:10" s="1" customFormat="1" x14ac:dyDescent="0.15">
      <c r="A24" s="3"/>
      <c r="B24" s="8"/>
      <c r="C24" s="6"/>
      <c r="D24" s="7"/>
      <c r="E24" s="9"/>
      <c r="H24" s="4"/>
      <c r="I24" s="14"/>
      <c r="J24" s="1">
        <v>240</v>
      </c>
    </row>
    <row r="25" spans="1:10" s="1" customFormat="1" ht="12.75" x14ac:dyDescent="0.2">
      <c r="A25" s="3"/>
      <c r="B25" s="74" t="s">
        <v>30</v>
      </c>
      <c r="C25" s="98"/>
      <c r="D25" s="99"/>
      <c r="E25" s="99"/>
      <c r="F25" s="99"/>
      <c r="G25" s="100"/>
      <c r="H25" s="4"/>
      <c r="I25" s="14"/>
      <c r="J25" s="1">
        <v>480</v>
      </c>
    </row>
    <row r="26" spans="1:10" s="1" customFormat="1" x14ac:dyDescent="0.15">
      <c r="A26" s="3"/>
      <c r="B26" s="10"/>
      <c r="C26" s="11"/>
      <c r="D26" s="12"/>
      <c r="E26" s="13"/>
      <c r="F26" s="13"/>
      <c r="G26" s="13"/>
      <c r="H26" s="4"/>
      <c r="I26" s="14"/>
    </row>
    <row r="27" spans="1:10" s="1" customFormat="1" x14ac:dyDescent="0.15">
      <c r="A27" s="3"/>
      <c r="B27" s="26" t="s">
        <v>29</v>
      </c>
      <c r="E27" s="30" t="s">
        <v>16</v>
      </c>
      <c r="F27" s="30" t="s">
        <v>18</v>
      </c>
      <c r="G27" s="71" t="s">
        <v>18</v>
      </c>
      <c r="H27" s="4"/>
      <c r="I27" s="14"/>
    </row>
    <row r="28" spans="1:10" s="1" customFormat="1" x14ac:dyDescent="0.15">
      <c r="A28" s="3"/>
      <c r="B28" s="29" t="s">
        <v>28</v>
      </c>
      <c r="C28" s="33"/>
      <c r="D28" s="28"/>
      <c r="E28" s="73" t="s">
        <v>0</v>
      </c>
      <c r="F28" s="70" t="s">
        <v>27</v>
      </c>
      <c r="G28" s="72" t="s">
        <v>0</v>
      </c>
      <c r="H28" s="4"/>
      <c r="I28" s="14"/>
    </row>
    <row r="29" spans="1:10" s="1" customFormat="1" x14ac:dyDescent="0.15">
      <c r="A29" s="3"/>
      <c r="B29" s="31" t="s">
        <v>24</v>
      </c>
      <c r="C29" s="92"/>
      <c r="D29" s="109" t="s">
        <v>36</v>
      </c>
      <c r="E29" s="35">
        <f>C29</f>
        <v>0</v>
      </c>
      <c r="F29" s="32">
        <v>84</v>
      </c>
      <c r="G29" s="63">
        <f t="shared" ref="G29:G34" si="0">F29*E29/100</f>
        <v>0</v>
      </c>
      <c r="H29" s="4"/>
      <c r="I29" s="14"/>
    </row>
    <row r="30" spans="1:10" s="1" customFormat="1" x14ac:dyDescent="0.15">
      <c r="A30" s="3"/>
      <c r="B30" s="93" t="s">
        <v>1</v>
      </c>
      <c r="C30" s="94"/>
      <c r="D30" s="110"/>
      <c r="E30" s="35">
        <f>C30</f>
        <v>0</v>
      </c>
      <c r="F30" s="32">
        <v>84</v>
      </c>
      <c r="G30" s="63">
        <f t="shared" si="0"/>
        <v>0</v>
      </c>
      <c r="H30" s="4"/>
      <c r="I30" s="14"/>
    </row>
    <row r="31" spans="1:10" s="1" customFormat="1" x14ac:dyDescent="0.15">
      <c r="A31" s="3"/>
      <c r="B31" s="31" t="s">
        <v>2</v>
      </c>
      <c r="C31" s="86"/>
      <c r="D31" s="101" t="s">
        <v>37</v>
      </c>
      <c r="E31" s="35">
        <f t="shared" ref="E31:E40" si="1">C31*($E$29+$E$30)/100</f>
        <v>0</v>
      </c>
      <c r="F31" s="32">
        <v>95</v>
      </c>
      <c r="G31" s="63">
        <f t="shared" si="0"/>
        <v>0</v>
      </c>
      <c r="H31" s="4"/>
      <c r="I31" s="14"/>
    </row>
    <row r="32" spans="1:10" s="1" customFormat="1" x14ac:dyDescent="0.15">
      <c r="A32" s="3"/>
      <c r="B32" s="31" t="s">
        <v>3</v>
      </c>
      <c r="C32" s="86"/>
      <c r="D32" s="102"/>
      <c r="E32" s="35">
        <f t="shared" si="1"/>
        <v>0</v>
      </c>
      <c r="F32" s="32">
        <v>30</v>
      </c>
      <c r="G32" s="63">
        <f t="shared" si="0"/>
        <v>0</v>
      </c>
      <c r="H32" s="4"/>
      <c r="I32" s="14"/>
    </row>
    <row r="33" spans="1:9" s="1" customFormat="1" x14ac:dyDescent="0.15">
      <c r="A33" s="3"/>
      <c r="B33" s="31" t="s">
        <v>4</v>
      </c>
      <c r="C33" s="86"/>
      <c r="D33" s="102"/>
      <c r="E33" s="35">
        <f t="shared" si="1"/>
        <v>0</v>
      </c>
      <c r="F33" s="32">
        <v>0</v>
      </c>
      <c r="G33" s="63">
        <f t="shared" si="0"/>
        <v>0</v>
      </c>
      <c r="H33" s="4"/>
      <c r="I33" s="14"/>
    </row>
    <row r="34" spans="1:9" s="1" customFormat="1" x14ac:dyDescent="0.15">
      <c r="A34" s="3"/>
      <c r="B34" s="77" t="s">
        <v>5</v>
      </c>
      <c r="C34" s="86"/>
      <c r="D34" s="103"/>
      <c r="E34" s="35">
        <f t="shared" si="1"/>
        <v>0</v>
      </c>
      <c r="F34" s="88">
        <v>100</v>
      </c>
      <c r="G34" s="63">
        <f t="shared" si="0"/>
        <v>0</v>
      </c>
      <c r="H34" s="4"/>
      <c r="I34" s="14"/>
    </row>
    <row r="35" spans="1:9" s="1" customFormat="1" x14ac:dyDescent="0.15">
      <c r="A35" s="3"/>
      <c r="B35" s="78" t="s">
        <v>20</v>
      </c>
      <c r="C35" s="86"/>
      <c r="D35" s="101" t="s">
        <v>35</v>
      </c>
      <c r="E35" s="35">
        <f t="shared" si="1"/>
        <v>0</v>
      </c>
      <c r="F35" s="89"/>
      <c r="G35" s="64">
        <f t="shared" ref="G35:G40" si="2">IF(C35&gt;0,IF(F35&gt;0,F35*E35/100,"drogestof invoeren"),0)</f>
        <v>0</v>
      </c>
      <c r="H35" s="4"/>
      <c r="I35" s="14"/>
    </row>
    <row r="36" spans="1:9" s="1" customFormat="1" x14ac:dyDescent="0.15">
      <c r="A36" s="3"/>
      <c r="B36" s="78" t="s">
        <v>21</v>
      </c>
      <c r="C36" s="86"/>
      <c r="D36" s="104"/>
      <c r="E36" s="35">
        <f t="shared" si="1"/>
        <v>0</v>
      </c>
      <c r="F36" s="89"/>
      <c r="G36" s="64">
        <f t="shared" si="2"/>
        <v>0</v>
      </c>
      <c r="H36" s="4"/>
      <c r="I36" s="14"/>
    </row>
    <row r="37" spans="1:9" s="1" customFormat="1" x14ac:dyDescent="0.15">
      <c r="A37" s="3"/>
      <c r="B37" s="79" t="s">
        <v>6</v>
      </c>
      <c r="C37" s="86"/>
      <c r="D37" s="104"/>
      <c r="E37" s="35">
        <f t="shared" si="1"/>
        <v>0</v>
      </c>
      <c r="F37" s="89"/>
      <c r="G37" s="64">
        <f t="shared" si="2"/>
        <v>0</v>
      </c>
      <c r="H37" s="4"/>
      <c r="I37" s="14"/>
    </row>
    <row r="38" spans="1:9" s="1" customFormat="1" x14ac:dyDescent="0.15">
      <c r="A38" s="3"/>
      <c r="B38" s="79" t="s">
        <v>13</v>
      </c>
      <c r="C38" s="86"/>
      <c r="D38" s="104"/>
      <c r="E38" s="35">
        <f t="shared" si="1"/>
        <v>0</v>
      </c>
      <c r="F38" s="89"/>
      <c r="G38" s="64">
        <f t="shared" si="2"/>
        <v>0</v>
      </c>
      <c r="H38" s="4"/>
      <c r="I38" s="14"/>
    </row>
    <row r="39" spans="1:9" s="1" customFormat="1" x14ac:dyDescent="0.15">
      <c r="A39" s="3"/>
      <c r="B39" s="79" t="s">
        <v>14</v>
      </c>
      <c r="C39" s="86"/>
      <c r="D39" s="104"/>
      <c r="E39" s="35">
        <f t="shared" si="1"/>
        <v>0</v>
      </c>
      <c r="F39" s="89"/>
      <c r="G39" s="64">
        <f t="shared" si="2"/>
        <v>0</v>
      </c>
      <c r="H39" s="4"/>
      <c r="I39" s="14"/>
    </row>
    <row r="40" spans="1:9" s="1" customFormat="1" x14ac:dyDescent="0.15">
      <c r="A40" s="3"/>
      <c r="B40" s="80" t="s">
        <v>15</v>
      </c>
      <c r="C40" s="87"/>
      <c r="D40" s="105"/>
      <c r="E40" s="35">
        <f t="shared" si="1"/>
        <v>0</v>
      </c>
      <c r="F40" s="90"/>
      <c r="G40" s="64">
        <f t="shared" si="2"/>
        <v>0</v>
      </c>
      <c r="H40" s="4"/>
      <c r="I40" s="14"/>
    </row>
    <row r="41" spans="1:9" s="1" customFormat="1" x14ac:dyDescent="0.15">
      <c r="A41" s="3"/>
      <c r="B41" s="31"/>
      <c r="C41" s="33"/>
      <c r="E41" s="36" t="s">
        <v>7</v>
      </c>
      <c r="F41" s="75"/>
      <c r="G41" s="65" t="s">
        <v>7</v>
      </c>
      <c r="H41" s="4"/>
      <c r="I41" s="14"/>
    </row>
    <row r="42" spans="1:9" s="1" customFormat="1" x14ac:dyDescent="0.15">
      <c r="A42" s="3"/>
      <c r="B42" s="27" t="s">
        <v>8</v>
      </c>
      <c r="C42" s="34"/>
      <c r="D42" s="34" t="s">
        <v>17</v>
      </c>
      <c r="E42" s="37">
        <f>SUM(E29:E40)</f>
        <v>0</v>
      </c>
      <c r="F42" s="39" t="s">
        <v>18</v>
      </c>
      <c r="G42" s="66">
        <f>SUM(G29:G40)</f>
        <v>0</v>
      </c>
      <c r="H42" s="4"/>
      <c r="I42" s="14"/>
    </row>
    <row r="43" spans="1:9" s="1" customFormat="1" x14ac:dyDescent="0.15">
      <c r="A43" s="3"/>
      <c r="B43" s="14"/>
      <c r="D43" s="33"/>
      <c r="E43" s="35"/>
      <c r="F43" s="39"/>
      <c r="G43" s="63"/>
      <c r="H43" s="4"/>
      <c r="I43" s="14"/>
    </row>
    <row r="44" spans="1:9" s="1" customFormat="1" x14ac:dyDescent="0.15">
      <c r="A44" s="3"/>
      <c r="B44" s="14"/>
      <c r="D44" s="33"/>
      <c r="E44" s="35"/>
      <c r="F44" s="30" t="s">
        <v>9</v>
      </c>
      <c r="G44" s="63"/>
      <c r="H44" s="4"/>
      <c r="I44" s="14"/>
    </row>
    <row r="45" spans="1:9" s="1" customFormat="1" x14ac:dyDescent="0.15">
      <c r="A45" s="3"/>
      <c r="B45" s="14"/>
      <c r="D45" s="33"/>
      <c r="E45" s="37">
        <f>1*E42/100</f>
        <v>0</v>
      </c>
      <c r="F45" s="30" t="s">
        <v>10</v>
      </c>
      <c r="G45" s="66">
        <f>1*G42/100</f>
        <v>0</v>
      </c>
      <c r="H45" s="4"/>
      <c r="I45" s="14"/>
    </row>
    <row r="46" spans="1:9" s="1" customFormat="1" x14ac:dyDescent="0.15">
      <c r="A46" s="3"/>
      <c r="B46" s="14"/>
      <c r="D46" s="33"/>
      <c r="E46" s="36" t="s">
        <v>7</v>
      </c>
      <c r="F46" s="31"/>
      <c r="G46" s="65" t="s">
        <v>7</v>
      </c>
      <c r="H46" s="4"/>
      <c r="I46" s="14"/>
    </row>
    <row r="47" spans="1:9" s="1" customFormat="1" ht="11.25" thickBot="1" x14ac:dyDescent="0.2">
      <c r="A47" s="3"/>
      <c r="B47" s="67"/>
      <c r="D47" s="34" t="s">
        <v>19</v>
      </c>
      <c r="E47" s="81">
        <f>E42-E45</f>
        <v>0</v>
      </c>
      <c r="F47" s="31"/>
      <c r="G47" s="63">
        <f>G42-G45</f>
        <v>0</v>
      </c>
      <c r="H47" s="4"/>
      <c r="I47" s="14"/>
    </row>
    <row r="48" spans="1:9" s="1" customFormat="1" ht="11.25" thickTop="1" x14ac:dyDescent="0.15">
      <c r="A48" s="3"/>
      <c r="B48" s="14"/>
      <c r="D48" s="33"/>
      <c r="F48" s="33"/>
      <c r="G48" s="63"/>
      <c r="H48" s="4"/>
      <c r="I48" s="14"/>
    </row>
    <row r="49" spans="1:10" s="1" customFormat="1" x14ac:dyDescent="0.15">
      <c r="A49" s="3"/>
      <c r="B49" s="14"/>
      <c r="D49" s="61" t="s">
        <v>32</v>
      </c>
      <c r="E49" s="33" t="s">
        <v>31</v>
      </c>
      <c r="F49" s="33"/>
      <c r="G49" s="63">
        <f>2*G47/100</f>
        <v>0</v>
      </c>
      <c r="H49" s="4"/>
      <c r="I49" s="14"/>
    </row>
    <row r="50" spans="1:10" s="1" customFormat="1" x14ac:dyDescent="0.15">
      <c r="A50" s="3"/>
      <c r="B50" s="14"/>
      <c r="F50" s="33"/>
      <c r="G50" s="65" t="s">
        <v>7</v>
      </c>
      <c r="H50" s="4"/>
      <c r="I50" s="14"/>
    </row>
    <row r="51" spans="1:10" s="1" customFormat="1" ht="11.25" thickBot="1" x14ac:dyDescent="0.2">
      <c r="A51" s="3"/>
      <c r="B51" s="14"/>
      <c r="F51" s="34" t="s">
        <v>19</v>
      </c>
      <c r="G51" s="81">
        <f>G47-G49</f>
        <v>0</v>
      </c>
      <c r="H51" s="4"/>
      <c r="I51" s="14"/>
    </row>
    <row r="52" spans="1:10" s="1" customFormat="1" ht="11.25" thickTop="1" x14ac:dyDescent="0.15">
      <c r="A52" s="3"/>
      <c r="B52" s="14"/>
      <c r="G52" s="16"/>
      <c r="H52" s="4"/>
      <c r="I52" s="14"/>
    </row>
    <row r="53" spans="1:10" s="1" customFormat="1" x14ac:dyDescent="0.15">
      <c r="A53" s="3"/>
      <c r="B53" s="27" t="s">
        <v>40</v>
      </c>
      <c r="C53" s="33"/>
      <c r="D53" s="84">
        <f>IF(ISERROR(G51/$E$21),0,(G51/$E$21))</f>
        <v>0</v>
      </c>
      <c r="E53" s="33" t="s">
        <v>11</v>
      </c>
      <c r="F53" s="40" t="str">
        <f>"  (=drogestofgewicht : "&amp;E21&amp;" gram)"</f>
        <v xml:space="preserve">  (=drogestofgewicht : 485 gram)</v>
      </c>
      <c r="G53" s="33"/>
      <c r="H53" s="4"/>
      <c r="I53" s="14"/>
    </row>
    <row r="54" spans="1:10" s="1" customFormat="1" ht="11.25" thickBot="1" x14ac:dyDescent="0.2">
      <c r="A54" s="3"/>
      <c r="B54" s="27" t="s">
        <v>46</v>
      </c>
      <c r="C54" s="33"/>
      <c r="D54" s="83">
        <f>IF(ISERROR($E$47/$D$53),0,$E$47/$D$53)</f>
        <v>0</v>
      </c>
      <c r="E54" s="33" t="s">
        <v>12</v>
      </c>
      <c r="F54" s="40" t="str">
        <f>IF(ISERROR("  (=deeggewicht : "&amp;ROUND(D53,1)&amp;" aantal stuks)"),"","  (=deeggewicht : "&amp;ROUND(D53,1)&amp;" aantal stuks)")</f>
        <v xml:space="preserve">  (=deeggewicht : 0 aantal stuks)</v>
      </c>
      <c r="G54" s="33"/>
      <c r="H54" s="4"/>
      <c r="I54" s="14"/>
    </row>
    <row r="55" spans="1:10" s="1" customFormat="1" ht="11.25" thickTop="1" x14ac:dyDescent="0.15">
      <c r="A55" s="3"/>
      <c r="B55" s="27"/>
      <c r="C55" s="33"/>
      <c r="D55" s="41"/>
      <c r="E55" s="33"/>
      <c r="F55" s="40"/>
      <c r="G55" s="33"/>
      <c r="H55" s="4"/>
      <c r="I55" s="14"/>
    </row>
    <row r="56" spans="1:10" s="1" customFormat="1" x14ac:dyDescent="0.15">
      <c r="A56" s="3"/>
      <c r="B56" s="27" t="s">
        <v>41</v>
      </c>
      <c r="C56" s="33"/>
      <c r="D56" s="84">
        <f>IF(ISERROR(E47/$D$58),0,(E47/$D$58))</f>
        <v>0</v>
      </c>
      <c r="E56" s="33" t="s">
        <v>11</v>
      </c>
      <c r="F56" s="40" t="str">
        <f>"  (=drogestofgewicht : "&amp;E21&amp;" gram)"</f>
        <v xml:space="preserve">  (=drogestofgewicht : 485 gram)</v>
      </c>
      <c r="G56" s="33"/>
      <c r="H56" s="4"/>
      <c r="I56" s="14"/>
    </row>
    <row r="57" spans="1:10" s="1" customFormat="1" x14ac:dyDescent="0.15">
      <c r="A57" s="3"/>
      <c r="B57" s="27" t="s">
        <v>44</v>
      </c>
      <c r="C57" s="33"/>
      <c r="D57" s="41">
        <f>E22/100*E23</f>
        <v>0</v>
      </c>
      <c r="E57" s="33" t="s">
        <v>12</v>
      </c>
      <c r="F57" s="40" t="str">
        <f>"  (=decoratie per brood : "&amp;E22&amp;" gram)"</f>
        <v xml:space="preserve">  (=decoratie per brood : 0 gram)</v>
      </c>
      <c r="G57" s="33"/>
      <c r="H57" s="4"/>
      <c r="I57" s="14"/>
    </row>
    <row r="58" spans="1:10" s="1" customFormat="1" ht="11.25" thickBot="1" x14ac:dyDescent="0.2">
      <c r="A58" s="3"/>
      <c r="B58" s="27" t="s">
        <v>39</v>
      </c>
      <c r="C58" s="33"/>
      <c r="D58" s="83">
        <f>D54-E22/100*E23</f>
        <v>0</v>
      </c>
      <c r="E58" s="33" t="s">
        <v>12</v>
      </c>
      <c r="F58" s="40" t="str">
        <f>IF(ISERROR("  (=deeggewicht : "&amp;ROUND(D56,1)&amp;" aantal stuks)"),"","  (=deeggewicht : "&amp;ROUND(D56,1)&amp;" aantal stuks)")</f>
        <v xml:space="preserve">  (=deeggewicht : 0 aantal stuks)</v>
      </c>
      <c r="G58" s="33"/>
      <c r="H58" s="4"/>
      <c r="I58" s="14"/>
    </row>
    <row r="59" spans="1:10" s="1" customFormat="1" ht="11.25" thickTop="1" x14ac:dyDescent="0.15">
      <c r="A59" s="3"/>
      <c r="B59" s="15"/>
      <c r="C59" s="13"/>
      <c r="D59" s="13"/>
      <c r="E59" s="13"/>
      <c r="F59" s="13"/>
      <c r="G59" s="13"/>
      <c r="H59" s="17"/>
      <c r="I59" s="14"/>
    </row>
    <row r="60" spans="1:10" s="1" customFormat="1" x14ac:dyDescent="0.15">
      <c r="A60" s="3"/>
    </row>
    <row r="61" spans="1:10" s="1" customFormat="1" x14ac:dyDescent="0.15">
      <c r="A61" s="38"/>
      <c r="B61" s="42"/>
      <c r="C61" s="33"/>
      <c r="D61" s="33"/>
      <c r="E61" s="33"/>
      <c r="G61" s="62" t="s">
        <v>33</v>
      </c>
      <c r="H61" s="33"/>
    </row>
    <row r="62" spans="1:10" s="1" customFormat="1" x14ac:dyDescent="0.15">
      <c r="A62" s="3"/>
    </row>
    <row r="63" spans="1:10" x14ac:dyDescent="0.15">
      <c r="B63" s="18"/>
      <c r="C63" s="18"/>
      <c r="D63" s="18"/>
      <c r="E63" s="18"/>
      <c r="F63" s="18"/>
      <c r="G63" s="18"/>
      <c r="H63" s="18"/>
      <c r="I63" s="18"/>
      <c r="J63" s="18"/>
    </row>
    <row r="64" spans="1:10" hidden="1" x14ac:dyDescent="0.15"/>
    <row r="65" spans="2:2" hidden="1" x14ac:dyDescent="0.15"/>
    <row r="66" spans="2:2" hidden="1" x14ac:dyDescent="0.15"/>
    <row r="67" spans="2:2" hidden="1" x14ac:dyDescent="0.15"/>
    <row r="68" spans="2:2" hidden="1" x14ac:dyDescent="0.15">
      <c r="B68" s="19"/>
    </row>
    <row r="69" spans="2:2" hidden="1" x14ac:dyDescent="0.15"/>
    <row r="70" spans="2:2" hidden="1" x14ac:dyDescent="0.15">
      <c r="B70" s="19"/>
    </row>
    <row r="71" spans="2:2" hidden="1" x14ac:dyDescent="0.15"/>
    <row r="72" spans="2:2" hidden="1" x14ac:dyDescent="0.15">
      <c r="B72" s="19"/>
    </row>
    <row r="73" spans="2:2" hidden="1" x14ac:dyDescent="0.15"/>
    <row r="74" spans="2:2" hidden="1" x14ac:dyDescent="0.15">
      <c r="B74" s="19"/>
    </row>
    <row r="75" spans="2:2" x14ac:dyDescent="0.15"/>
    <row r="76" spans="2:2" x14ac:dyDescent="0.15"/>
    <row r="77" spans="2:2" x14ac:dyDescent="0.15"/>
    <row r="78" spans="2:2" x14ac:dyDescent="0.15"/>
  </sheetData>
  <mergeCells count="7">
    <mergeCell ref="B15:D15"/>
    <mergeCell ref="C25:G25"/>
    <mergeCell ref="D31:D34"/>
    <mergeCell ref="D35:D40"/>
    <mergeCell ref="B18:H18"/>
    <mergeCell ref="B19:H19"/>
    <mergeCell ref="D29:D30"/>
  </mergeCells>
  <phoneticPr fontId="0" type="noConversion"/>
  <conditionalFormatting sqref="E16">
    <cfRule type="cellIs" dxfId="0" priority="1" stopIfTrue="1" operator="lessThan">
      <formula>1</formula>
    </cfRule>
  </conditionalFormatting>
  <dataValidations count="1">
    <dataValidation showInputMessage="1" showErrorMessage="1" sqref="E21" xr:uid="{00000000-0002-0000-0000-000000000000}"/>
  </dataValidations>
  <hyperlinks>
    <hyperlink ref="B19:H19" location="'Bijlage 1b'!A1" display="Klik hier voor drogestofschema met bijzondere kenmerkende bestanddelen" xr:uid="{00000000-0004-0000-0000-000000000000}"/>
    <hyperlink ref="B18:H18" location="'Bijlage 1a'!A1" display="'Bijlage 1a'!A1" xr:uid="{00000000-0004-0000-0000-000001000000}"/>
  </hyperlinks>
  <printOptions horizontalCentered="1"/>
  <pageMargins left="0" right="0" top="0.9055118110236221" bottom="0" header="0.51181102362204722" footer="0.51181102362204722"/>
  <pageSetup paperSize="9" orientation="portrait" horizontalDpi="300" verticalDpi="4294967292" r:id="rId1"/>
  <headerFooter alignWithMargins="0">
    <oddHeader>&amp;CDrogestof berekening</oddHeader>
    <oddFooter>&amp;CNederlands Bakkerij Centrum,   afgedrukt d.d. 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2:L3"/>
  <sheetViews>
    <sheetView topLeftCell="A13" workbookViewId="0">
      <selection activeCell="K8" sqref="K8"/>
    </sheetView>
  </sheetViews>
  <sheetFormatPr defaultRowHeight="12.75" x14ac:dyDescent="0.2"/>
  <cols>
    <col min="10" max="10" width="14" customWidth="1"/>
    <col min="11" max="11" width="20.7109375" customWidth="1"/>
    <col min="12" max="12" width="9.140625" style="82"/>
  </cols>
  <sheetData>
    <row r="2" spans="11:11" x14ac:dyDescent="0.2">
      <c r="K2" s="82"/>
    </row>
    <row r="3" spans="11:11" x14ac:dyDescent="0.2">
      <c r="K3" s="91" t="s">
        <v>25</v>
      </c>
    </row>
  </sheetData>
  <phoneticPr fontId="0" type="noConversion"/>
  <hyperlinks>
    <hyperlink ref="K3" location="'Drogestof berekening'!A1" display="Terug naar berekening" xr:uid="{00000000-0004-0000-0100-000000000000}"/>
  </hyperlink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71" r:id="rId4">
          <objectPr defaultSize="0" r:id="rId5">
            <anchor moveWithCells="1">
              <from>
                <xdr:col>0</xdr:col>
                <xdr:colOff>19050</xdr:colOff>
                <xdr:row>0</xdr:row>
                <xdr:rowOff>19050</xdr:rowOff>
              </from>
              <to>
                <xdr:col>9</xdr:col>
                <xdr:colOff>600075</xdr:colOff>
                <xdr:row>46</xdr:row>
                <xdr:rowOff>66675</xdr:rowOff>
              </to>
            </anchor>
          </objectPr>
        </oleObject>
      </mc:Choice>
      <mc:Fallback>
        <oleObject progId="Word.Document.8" shapeId="207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3:L4"/>
  <sheetViews>
    <sheetView topLeftCell="A40" workbookViewId="0">
      <selection activeCell="K8" sqref="K8"/>
    </sheetView>
  </sheetViews>
  <sheetFormatPr defaultRowHeight="12.75" x14ac:dyDescent="0.2"/>
  <cols>
    <col min="10" max="10" width="11.28515625" customWidth="1"/>
    <col min="11" max="11" width="21.28515625" customWidth="1"/>
    <col min="12" max="12" width="9.140625" style="82"/>
  </cols>
  <sheetData>
    <row r="3" spans="11:11" x14ac:dyDescent="0.2">
      <c r="K3" s="82"/>
    </row>
    <row r="4" spans="11:11" x14ac:dyDescent="0.2">
      <c r="K4" s="91" t="s">
        <v>25</v>
      </c>
    </row>
  </sheetData>
  <phoneticPr fontId="0" type="noConversion"/>
  <hyperlinks>
    <hyperlink ref="K4" location="'Drogestof berekening'!A1" display="Terug naar berekening" xr:uid="{00000000-0004-0000-0200-000000000000}"/>
  </hyperlink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6" r:id="rId4">
          <objectPr defaultSize="0" r:id="rId5">
            <anchor moveWithCells="1">
              <from>
                <xdr:col>0</xdr:col>
                <xdr:colOff>85725</xdr:colOff>
                <xdr:row>0</xdr:row>
                <xdr:rowOff>28575</xdr:rowOff>
              </from>
              <to>
                <xdr:col>9</xdr:col>
                <xdr:colOff>685800</xdr:colOff>
                <xdr:row>46</xdr:row>
                <xdr:rowOff>142875</xdr:rowOff>
              </to>
            </anchor>
          </objectPr>
        </oleObject>
      </mc:Choice>
      <mc:Fallback>
        <oleObject progId="Word.Document.8" shapeId="307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7ED29EC22F744A53334AEC472E33E" ma:contentTypeVersion="16" ma:contentTypeDescription="Een nieuw document maken." ma:contentTypeScope="" ma:versionID="2dafce51af4d7165e6606c3ae62fbd88">
  <xsd:schema xmlns:xsd="http://www.w3.org/2001/XMLSchema" xmlns:xs="http://www.w3.org/2001/XMLSchema" xmlns:p="http://schemas.microsoft.com/office/2006/metadata/properties" xmlns:ns3="e1bd5e00-e0ab-4bc7-95e2-0237001013ed" xmlns:ns4="1e26cbe7-82d2-4faf-a5da-0ba23bb03eb8" targetNamespace="http://schemas.microsoft.com/office/2006/metadata/properties" ma:root="true" ma:fieldsID="333de351d10cbe0471837bc895dcfbe2" ns3:_="" ns4:_="">
    <xsd:import namespace="e1bd5e00-e0ab-4bc7-95e2-0237001013ed"/>
    <xsd:import namespace="1e26cbe7-82d2-4faf-a5da-0ba23bb03e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d5e00-e0ab-4bc7-95e2-023700101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6cbe7-82d2-4faf-a5da-0ba23bb03e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1bd5e00-e0ab-4bc7-95e2-0237001013ed" xsi:nil="true"/>
  </documentManagement>
</p:properties>
</file>

<file path=customXml/itemProps1.xml><?xml version="1.0" encoding="utf-8"?>
<ds:datastoreItem xmlns:ds="http://schemas.openxmlformats.org/officeDocument/2006/customXml" ds:itemID="{CDD334F8-4293-43A9-A23C-F875C8C934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4DF409-3079-4AC5-8255-B80781252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bd5e00-e0ab-4bc7-95e2-0237001013ed"/>
    <ds:schemaRef ds:uri="1e26cbe7-82d2-4faf-a5da-0ba23bb03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F00EF9-4E87-4F39-803F-A214B2CD46D4}">
  <ds:schemaRefs>
    <ds:schemaRef ds:uri="http://schemas.microsoft.com/office/2006/metadata/properties"/>
    <ds:schemaRef ds:uri="http://schemas.microsoft.com/office/infopath/2007/PartnerControls"/>
    <ds:schemaRef ds:uri="e1bd5e00-e0ab-4bc7-95e2-0237001013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Drogestof berekening</vt:lpstr>
      <vt:lpstr>Bijlage 1a</vt:lpstr>
      <vt:lpstr>Bijlage 1b</vt:lpstr>
      <vt:lpstr>'Bijlage 1a'!_Toc142815137</vt:lpstr>
      <vt:lpstr>'Drogestof berekening'!Afdrukbereik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Drogestof-berekening</dc:title>
  <dc:subject>Drogestof-berekening</dc:subject>
  <dc:creator>Nederlands Bakkerij Centrum</dc:creator>
  <dc:description>Aan de berekeningen kunnen geen rechten worden ontleend.</dc:description>
  <cp:lastModifiedBy>Erik Bolier</cp:lastModifiedBy>
  <cp:lastPrinted>2026-02-16T10:41:58Z</cp:lastPrinted>
  <dcterms:created xsi:type="dcterms:W3CDTF">2001-07-02T07:15:38Z</dcterms:created>
  <dcterms:modified xsi:type="dcterms:W3CDTF">2026-02-16T10:56:33Z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0x01010088F7ED29EC22F744A53334AEC472E33E</vt:lpwstr>
  </property>
</Properties>
</file>